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alance of State\CoC Competition\2014\Scoring Tool\"/>
    </mc:Choice>
  </mc:AlternateContent>
  <bookViews>
    <workbookView xWindow="360" yWindow="495" windowWidth="13395" windowHeight="2955"/>
  </bookViews>
  <sheets>
    <sheet name="Ranking" sheetId="15" r:id="rId1"/>
    <sheet name="Tiebreaker" sheetId="18" r:id="rId2"/>
    <sheet name="Points" sheetId="22" r:id="rId3"/>
    <sheet name="Evaluation" sheetId="21" r:id="rId4"/>
    <sheet name="Data" sheetId="20" r:id="rId5"/>
  </sheets>
  <calcPr calcId="152511"/>
</workbook>
</file>

<file path=xl/calcChain.xml><?xml version="1.0" encoding="utf-8"?>
<calcChain xmlns="http://schemas.openxmlformats.org/spreadsheetml/2006/main">
  <c r="F49" i="15" l="1"/>
  <c r="AW35" i="20" l="1"/>
  <c r="F59" i="15" l="1"/>
  <c r="F67" i="15"/>
  <c r="F63" i="15"/>
  <c r="Q20" i="21"/>
  <c r="Q24" i="21" l="1"/>
  <c r="I24" i="21"/>
  <c r="H24" i="21"/>
  <c r="G40" i="18" l="1"/>
  <c r="G39" i="18"/>
  <c r="G38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0" i="18"/>
  <c r="G9" i="18"/>
  <c r="G8" i="18"/>
  <c r="G7" i="18"/>
  <c r="G6" i="18"/>
  <c r="G5" i="18"/>
  <c r="G4" i="18"/>
  <c r="K39" i="20"/>
  <c r="L39" i="20" s="1"/>
  <c r="K6" i="20"/>
  <c r="L6" i="20"/>
  <c r="AX34" i="20" l="1"/>
  <c r="AV34" i="20"/>
  <c r="AU34" i="20"/>
  <c r="AS34" i="20"/>
  <c r="AR34" i="20"/>
  <c r="AP34" i="20"/>
  <c r="AO34" i="20"/>
  <c r="AM34" i="20"/>
  <c r="AJ34" i="20"/>
  <c r="AI34" i="20"/>
  <c r="Z33" i="20"/>
  <c r="Z32" i="20"/>
  <c r="Q34" i="20"/>
  <c r="P34" i="20"/>
  <c r="O34" i="20"/>
  <c r="N34" i="20"/>
  <c r="M34" i="20"/>
  <c r="V39" i="20"/>
  <c r="V37" i="20"/>
  <c r="V36" i="20"/>
  <c r="V35" i="20"/>
  <c r="V33" i="20"/>
  <c r="V34" i="20" s="1"/>
  <c r="V17" i="20"/>
  <c r="V16" i="20"/>
  <c r="V15" i="20"/>
  <c r="V14" i="20"/>
  <c r="V13" i="20"/>
  <c r="V12" i="20"/>
  <c r="V10" i="20"/>
  <c r="V9" i="20"/>
  <c r="V8" i="20"/>
  <c r="V7" i="20"/>
  <c r="V6" i="20"/>
  <c r="V3" i="20"/>
  <c r="V32" i="20"/>
  <c r="K38" i="20"/>
  <c r="L38" i="20" s="1"/>
  <c r="K7" i="20"/>
  <c r="L7" i="20" s="1"/>
  <c r="K4" i="20"/>
  <c r="L4" i="20" s="1"/>
  <c r="K3" i="20"/>
  <c r="L3" i="20" s="1"/>
  <c r="G11" i="18" l="1"/>
  <c r="AK20" i="21" l="1"/>
  <c r="AK24" i="21" s="1"/>
  <c r="AJ20" i="21"/>
  <c r="AJ24" i="21" s="1"/>
  <c r="AI20" i="21"/>
  <c r="AI24" i="21" s="1"/>
  <c r="AH20" i="21"/>
  <c r="AH24" i="21" s="1"/>
  <c r="AG20" i="21"/>
  <c r="AG24" i="21" s="1"/>
  <c r="AF20" i="21"/>
  <c r="AF24" i="21" s="1"/>
  <c r="AE20" i="21"/>
  <c r="AE24" i="21" s="1"/>
  <c r="AD20" i="21"/>
  <c r="AD24" i="21" s="1"/>
  <c r="AC20" i="21"/>
  <c r="AC24" i="21" s="1"/>
  <c r="AB20" i="21"/>
  <c r="AB24" i="21" s="1"/>
  <c r="AA20" i="21"/>
  <c r="AA24" i="21" s="1"/>
  <c r="Z20" i="21"/>
  <c r="Z24" i="21" s="1"/>
  <c r="Y20" i="21"/>
  <c r="Y24" i="21" s="1"/>
  <c r="X20" i="21"/>
  <c r="X24" i="21" s="1"/>
  <c r="W20" i="21"/>
  <c r="W24" i="21" s="1"/>
  <c r="V20" i="21"/>
  <c r="V24" i="21" s="1"/>
  <c r="U20" i="21"/>
  <c r="U24" i="21" s="1"/>
  <c r="T20" i="21"/>
  <c r="T24" i="21" s="1"/>
  <c r="S20" i="21"/>
  <c r="S24" i="21" s="1"/>
  <c r="R20" i="21"/>
  <c r="R24" i="21" s="1"/>
  <c r="P20" i="21"/>
  <c r="P24" i="21" s="1"/>
  <c r="O20" i="21"/>
  <c r="O24" i="21" s="1"/>
  <c r="N20" i="21"/>
  <c r="N24" i="21" s="1"/>
  <c r="M20" i="21"/>
  <c r="M24" i="21" s="1"/>
  <c r="L20" i="21"/>
  <c r="L24" i="21" s="1"/>
  <c r="K20" i="21"/>
  <c r="K24" i="21" s="1"/>
  <c r="J20" i="21"/>
  <c r="J24" i="21" s="1"/>
  <c r="I20" i="21"/>
  <c r="H20" i="21"/>
  <c r="G20" i="21"/>
  <c r="G24" i="21" s="1"/>
  <c r="F20" i="21"/>
  <c r="F24" i="21" s="1"/>
  <c r="E20" i="21"/>
  <c r="E24" i="21" s="1"/>
  <c r="D20" i="21"/>
  <c r="D24" i="21" s="1"/>
  <c r="C20" i="21"/>
  <c r="C24" i="21" s="1"/>
  <c r="B20" i="21"/>
  <c r="B24" i="21" s="1"/>
  <c r="Z28" i="20"/>
  <c r="V25" i="20" l="1"/>
  <c r="V24" i="20"/>
  <c r="V23" i="20"/>
  <c r="V22" i="20"/>
  <c r="V21" i="20"/>
  <c r="V20" i="20"/>
  <c r="V19" i="20"/>
  <c r="V18" i="20"/>
  <c r="K37" i="20"/>
  <c r="L37" i="20" s="1"/>
  <c r="K32" i="20"/>
  <c r="L32" i="20" s="1"/>
  <c r="K31" i="20"/>
  <c r="L31" i="20" s="1"/>
  <c r="K30" i="20"/>
  <c r="L30" i="20" s="1"/>
  <c r="K29" i="20"/>
  <c r="L29" i="20" s="1"/>
  <c r="K28" i="20"/>
  <c r="L28" i="20" s="1"/>
  <c r="K27" i="20"/>
  <c r="L27" i="20" s="1"/>
  <c r="K26" i="20"/>
  <c r="L26" i="20" s="1"/>
  <c r="K25" i="20"/>
  <c r="L25" i="20" s="1"/>
  <c r="K24" i="20"/>
  <c r="L24" i="20" s="1"/>
  <c r="K23" i="20"/>
  <c r="L23" i="20" s="1"/>
  <c r="K22" i="20"/>
  <c r="L22" i="20" s="1"/>
  <c r="K21" i="20"/>
  <c r="L21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1" i="20"/>
  <c r="L11" i="20" s="1"/>
  <c r="K10" i="20"/>
  <c r="L10" i="20" s="1"/>
  <c r="K20" i="20"/>
  <c r="L20" i="20" s="1"/>
  <c r="AK39" i="20" l="1"/>
  <c r="AK38" i="20"/>
  <c r="AK37" i="20"/>
  <c r="AK36" i="20"/>
  <c r="AK35" i="20"/>
  <c r="AK34" i="20"/>
  <c r="AK33" i="20"/>
  <c r="AK32" i="20"/>
  <c r="AK31" i="20"/>
  <c r="AK30" i="20"/>
  <c r="AK29" i="20"/>
  <c r="AK28" i="20"/>
  <c r="AK27" i="20"/>
  <c r="AK26" i="20"/>
  <c r="AK25" i="20"/>
  <c r="AK24" i="20"/>
  <c r="AK23" i="20"/>
  <c r="AK22" i="20"/>
  <c r="AK21" i="20"/>
  <c r="AK20" i="20"/>
  <c r="AK19" i="20"/>
  <c r="AK18" i="20"/>
  <c r="AK17" i="20"/>
  <c r="AK16" i="20"/>
  <c r="AK15" i="20"/>
  <c r="AK14" i="20"/>
  <c r="AK13" i="20"/>
  <c r="AK12" i="20"/>
  <c r="AK11" i="20"/>
  <c r="AK10" i="20"/>
  <c r="AK9" i="20"/>
  <c r="AK8" i="20"/>
  <c r="AK7" i="20"/>
  <c r="AK6" i="20"/>
  <c r="AK5" i="20"/>
  <c r="AK4" i="20"/>
  <c r="AK3" i="20"/>
  <c r="AK2" i="20" l="1"/>
  <c r="AW39" i="20" l="1"/>
  <c r="AY39" i="20" s="1"/>
  <c r="AW38" i="20"/>
  <c r="AY38" i="20" s="1"/>
  <c r="AW37" i="20"/>
  <c r="AY37" i="20" s="1"/>
  <c r="AW36" i="20"/>
  <c r="AY36" i="20" s="1"/>
  <c r="AY35" i="20"/>
  <c r="AW34" i="20"/>
  <c r="AY34" i="20" s="1"/>
  <c r="AW33" i="20"/>
  <c r="AY33" i="20" s="1"/>
  <c r="AW32" i="20"/>
  <c r="AY32" i="20" s="1"/>
  <c r="AW31" i="20"/>
  <c r="AY31" i="20" s="1"/>
  <c r="AW30" i="20"/>
  <c r="AY30" i="20" s="1"/>
  <c r="AW29" i="20"/>
  <c r="AY29" i="20" s="1"/>
  <c r="AW28" i="20"/>
  <c r="AY28" i="20" s="1"/>
  <c r="AW27" i="20"/>
  <c r="AY27" i="20" s="1"/>
  <c r="AW26" i="20"/>
  <c r="AY26" i="20" s="1"/>
  <c r="AW25" i="20"/>
  <c r="AY25" i="20" s="1"/>
  <c r="AW24" i="20"/>
  <c r="AY24" i="20" s="1"/>
  <c r="AW23" i="20"/>
  <c r="AY23" i="20" s="1"/>
  <c r="AW22" i="20"/>
  <c r="AY22" i="20" s="1"/>
  <c r="AW21" i="20"/>
  <c r="AY21" i="20" s="1"/>
  <c r="AW20" i="20"/>
  <c r="AY20" i="20" s="1"/>
  <c r="AW19" i="20"/>
  <c r="AY19" i="20" s="1"/>
  <c r="AW17" i="20"/>
  <c r="AY17" i="20" s="1"/>
  <c r="AW16" i="20"/>
  <c r="AY16" i="20" s="1"/>
  <c r="AW15" i="20"/>
  <c r="AY15" i="20" s="1"/>
  <c r="AW14" i="20"/>
  <c r="AY14" i="20" s="1"/>
  <c r="AW13" i="20"/>
  <c r="AY13" i="20" s="1"/>
  <c r="AW12" i="20"/>
  <c r="AY12" i="20" s="1"/>
  <c r="AW11" i="20"/>
  <c r="AY11" i="20" s="1"/>
  <c r="AW10" i="20"/>
  <c r="AY10" i="20" s="1"/>
  <c r="AW9" i="20"/>
  <c r="AY9" i="20" s="1"/>
  <c r="AW8" i="20"/>
  <c r="AY8" i="20" s="1"/>
  <c r="AW7" i="20"/>
  <c r="AY7" i="20" s="1"/>
  <c r="AW6" i="20"/>
  <c r="AY6" i="20" s="1"/>
  <c r="AW5" i="20"/>
  <c r="AY5" i="20" s="1"/>
  <c r="AW4" i="20"/>
  <c r="AY4" i="20" s="1"/>
  <c r="AW3" i="20"/>
  <c r="AY3" i="20" s="1"/>
  <c r="AW2" i="20"/>
  <c r="AY2" i="20" s="1"/>
  <c r="AT39" i="20"/>
  <c r="AT38" i="20"/>
  <c r="AT37" i="20"/>
  <c r="AT36" i="20"/>
  <c r="AT35" i="20"/>
  <c r="AT34" i="20"/>
  <c r="AT33" i="20"/>
  <c r="AT32" i="20"/>
  <c r="AT31" i="20"/>
  <c r="AT30" i="20"/>
  <c r="AT29" i="20"/>
  <c r="AT28" i="20"/>
  <c r="AT27" i="20"/>
  <c r="AT26" i="20"/>
  <c r="AT25" i="20"/>
  <c r="AT24" i="20"/>
  <c r="AT23" i="20"/>
  <c r="AT22" i="20"/>
  <c r="AT21" i="20"/>
  <c r="AT20" i="20"/>
  <c r="AT19" i="20"/>
  <c r="AT17" i="20"/>
  <c r="AT16" i="20"/>
  <c r="AT15" i="20"/>
  <c r="AT14" i="20"/>
  <c r="AT13" i="20"/>
  <c r="AT12" i="20"/>
  <c r="AT11" i="20"/>
  <c r="AT10" i="20"/>
  <c r="AT9" i="20"/>
  <c r="AT8" i="20"/>
  <c r="AT7" i="20"/>
  <c r="AT6" i="20"/>
  <c r="AT5" i="20"/>
  <c r="AT4" i="20"/>
  <c r="AT3" i="20"/>
  <c r="AT2" i="20"/>
  <c r="AQ39" i="20"/>
  <c r="AQ38" i="20"/>
  <c r="AQ37" i="20"/>
  <c r="AQ36" i="20"/>
  <c r="AQ35" i="20"/>
  <c r="AQ34" i="20"/>
  <c r="AQ33" i="20"/>
  <c r="AQ32" i="20"/>
  <c r="AQ31" i="20"/>
  <c r="AQ30" i="20"/>
  <c r="AQ29" i="20"/>
  <c r="AQ28" i="20"/>
  <c r="AQ27" i="20"/>
  <c r="AQ26" i="20"/>
  <c r="AQ25" i="20"/>
  <c r="AQ24" i="20"/>
  <c r="AQ23" i="20"/>
  <c r="AQ22" i="20"/>
  <c r="AQ21" i="20"/>
  <c r="AQ20" i="20"/>
  <c r="AQ19" i="20"/>
  <c r="AQ17" i="20"/>
  <c r="AQ16" i="20"/>
  <c r="AQ15" i="20"/>
  <c r="AQ14" i="20"/>
  <c r="AQ13" i="20"/>
  <c r="AQ12" i="20"/>
  <c r="AQ11" i="20"/>
  <c r="AQ10" i="20"/>
  <c r="AQ9" i="20"/>
  <c r="AQ8" i="20"/>
  <c r="AQ7" i="20"/>
  <c r="AQ6" i="20"/>
  <c r="AQ5" i="20"/>
  <c r="AQ4" i="20"/>
  <c r="AQ3" i="20"/>
  <c r="AQ2" i="20"/>
  <c r="Z31" i="20" l="1"/>
  <c r="Z30" i="20"/>
  <c r="Z29" i="20"/>
  <c r="Z27" i="20"/>
  <c r="Z26" i="20"/>
  <c r="Z24" i="20"/>
  <c r="Z23" i="20"/>
  <c r="Z19" i="20"/>
  <c r="Z16" i="20"/>
  <c r="Z15" i="20"/>
  <c r="Z9" i="20"/>
  <c r="Z8" i="20"/>
  <c r="Z5" i="20"/>
  <c r="Z2" i="20"/>
  <c r="V29" i="20" l="1"/>
  <c r="V31" i="20"/>
  <c r="V30" i="20"/>
  <c r="V27" i="20"/>
  <c r="V26" i="20"/>
  <c r="V5" i="20"/>
  <c r="K9" i="20"/>
  <c r="L9" i="20" s="1"/>
  <c r="K8" i="20"/>
  <c r="L8" i="20" s="1"/>
  <c r="K5" i="20"/>
  <c r="L5" i="20" s="1"/>
  <c r="K2" i="20"/>
  <c r="L2" i="20" s="1"/>
  <c r="F43" i="15" l="1"/>
</calcChain>
</file>

<file path=xl/comments1.xml><?xml version="1.0" encoding="utf-8"?>
<comments xmlns="http://schemas.openxmlformats.org/spreadsheetml/2006/main">
  <authors>
    <author>Poser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on time = 3
&lt;1 = 2
1 week - 1 month = 1
&gt;1 month = 0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0 = 3 pts.
0.1 - 2.9 = 2 pts.
3 - 5.9 = 1 pt.
&gt;6 = 0 pt.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100% = 5 pts.
90-99% = 4 pts.
80-89% = 3 pts.
70-79 = 2 pt.
&gt;69% = 1 pt.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0-1 = 5 pts.
1.1 - 2 =4 pts.
2.1 - 3 = 3 pts.
3.1 - 4 = 2 pts.
&gt;4.1 = 1 pt.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PSH:
90+ = 3 pts.
80-89 = 2 pts.
70-79 = 1 pt.
&gt; 69 = 0 pts.
OTHER:
75+ = 3 pts.
65-74 = 2 pts.
55-64 = 1 pt.
&gt;54 = 0 pts.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+30 = 3 pts.
20-29 = 2 pts.
10-19 = 1 pt.
&lt;9 = 0 pts.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+54 = 3 pts.
35-53 = 2 pts.
20-34 = 1 pt.
&lt;19 = 0 pts.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+65 = 3 pts.
56-64 = 2 pts.
45-55 = 1 pt.
&lt;44 = 0 pts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if yes = 1 pt.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if yes = 1 pt.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if yes = 1 pt.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if yes = 1 pt.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if yes = 1 pt.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if yes = 1 pt.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if yes = 1 pt.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TH:
1-7 = 3 pts.
8-14 = 2 pts.
&gt;15 = 1 pt.
PSH:
1-4 = 3 pts.
5-8 = 2 pts.
&gt;9 = 1 pt.
SSO:
1-2 = 2 pts.
&gt;3 = 1 pt.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PIT non-part: -10
PIT data late:  -15
*July
*Jan.</t>
        </r>
      </text>
    </comment>
  </commentList>
</comments>
</file>

<file path=xl/comments2.xml><?xml version="1.0" encoding="utf-8"?>
<comments xmlns="http://schemas.openxmlformats.org/spreadsheetml/2006/main">
  <authors>
    <author>Poser</author>
  </authors>
  <commentList>
    <comment ref="AN1" authorId="0" shapeId="0">
      <text>
        <r>
          <rPr>
            <sz val="9"/>
            <color indexed="81"/>
            <rFont val="Tahoma"/>
            <family val="2"/>
          </rPr>
          <t>Column AL divided by Column Q
Unless PSH, then Column AL divided by Column O)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</rPr>
          <t>ESNAPS = 31
QAPR = 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ESNAPS = 7
QAPR = 8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esnaps = 38
qapr = 29</t>
        </r>
      </text>
    </comment>
    <comment ref="AM2" authorId="0" shapeId="0">
      <text>
        <r>
          <rPr>
            <b/>
            <sz val="9"/>
            <color indexed="81"/>
            <rFont val="Tahoma"/>
            <family val="2"/>
          </rPr>
          <t>esnaps = 50
qapr = 40</t>
        </r>
      </text>
    </comment>
    <comment ref="AN2" authorId="0" shapeId="0">
      <text>
        <r>
          <rPr>
            <b/>
            <sz val="9"/>
            <color indexed="81"/>
            <rFont val="Tahoma"/>
            <family val="2"/>
          </rPr>
          <t>ESNAPS = 76%
QAPR = 73%</t>
        </r>
      </text>
    </comment>
    <comment ref="AO2" authorId="0" shapeId="0">
      <text>
        <r>
          <rPr>
            <b/>
            <sz val="9"/>
            <color indexed="81"/>
            <rFont val="Tahoma"/>
            <charset val="1"/>
          </rPr>
          <t>ensaps = 13
QAPR = 10</t>
        </r>
      </text>
    </comment>
    <comment ref="AP2" authorId="0" shapeId="0">
      <text>
        <r>
          <rPr>
            <b/>
            <sz val="9"/>
            <color indexed="81"/>
            <rFont val="Tahoma"/>
            <charset val="1"/>
          </rPr>
          <t>esnaps = 51
qapr = 49</t>
        </r>
      </text>
    </comment>
    <comment ref="AQ2" authorId="0" shapeId="0">
      <text>
        <r>
          <rPr>
            <b/>
            <sz val="9"/>
            <color indexed="81"/>
            <rFont val="Tahoma"/>
            <family val="2"/>
          </rPr>
          <t>ESNAPS = 25%
qapr = 20%</t>
        </r>
      </text>
    </comment>
    <comment ref="AR2" authorId="0" shapeId="0">
      <text>
        <r>
          <rPr>
            <b/>
            <sz val="9"/>
            <color indexed="81"/>
            <rFont val="Tahoma"/>
            <family val="2"/>
          </rPr>
          <t>esnaps = 10
qapr = 7</t>
        </r>
      </text>
    </comment>
    <comment ref="AS2" authorId="0" shapeId="0">
      <text>
        <r>
          <rPr>
            <b/>
            <sz val="9"/>
            <color indexed="81"/>
            <rFont val="Tahoma"/>
            <family val="2"/>
          </rPr>
          <t>esnaps = 51
qapr = 49</t>
        </r>
      </text>
    </comment>
    <comment ref="AT2" authorId="0" shapeId="0">
      <text>
        <r>
          <rPr>
            <b/>
            <sz val="9"/>
            <color indexed="81"/>
            <rFont val="Tahoma"/>
            <family val="2"/>
          </rPr>
          <t>ESNAPS = 20%
qapr = 20%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</rPr>
          <t>esnaps = 29
qapr = 28</t>
        </r>
      </text>
    </comment>
    <comment ref="AV2" authorId="0" shapeId="0">
      <text>
        <r>
          <rPr>
            <b/>
            <sz val="9"/>
            <color indexed="81"/>
            <rFont val="Tahoma"/>
            <family val="2"/>
          </rPr>
          <t>esnaps = 17
qapr = 17</t>
        </r>
      </text>
    </comment>
    <comment ref="AW2" authorId="0" shapeId="0">
      <text>
        <r>
          <rPr>
            <b/>
            <sz val="9"/>
            <color indexed="81"/>
            <rFont val="Tahoma"/>
            <family val="2"/>
          </rPr>
          <t>esnaps = 46
qapr =45</t>
        </r>
      </text>
    </comment>
    <comment ref="AX2" authorId="0" shapeId="0">
      <text>
        <r>
          <rPr>
            <b/>
            <sz val="9"/>
            <color indexed="81"/>
            <rFont val="Tahoma"/>
            <family val="2"/>
          </rPr>
          <t>esnaps = 52
qapr = 52</t>
        </r>
      </text>
    </comment>
    <comment ref="AY2" authorId="0" shapeId="0">
      <text>
        <r>
          <rPr>
            <b/>
            <sz val="9"/>
            <color indexed="81"/>
            <rFont val="Tahoma"/>
            <family val="2"/>
          </rPr>
          <t>esnaps = 88%
qapr =87%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esnaps = 76
qapr =73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</rPr>
          <t>esnaps = 2
qapr = 0</t>
        </r>
      </text>
    </comment>
    <comment ref="AK8" authorId="0" shapeId="0">
      <text>
        <r>
          <rPr>
            <b/>
            <sz val="9"/>
            <color indexed="81"/>
            <rFont val="Tahoma"/>
            <family val="2"/>
          </rPr>
          <t>esnaps = 78
qapr =73</t>
        </r>
      </text>
    </comment>
    <comment ref="AM8" authorId="0" shapeId="0">
      <text>
        <r>
          <rPr>
            <b/>
            <sz val="9"/>
            <color indexed="81"/>
            <rFont val="Tahoma"/>
            <family val="2"/>
          </rPr>
          <t>esnaps = 86
qapr = 82</t>
        </r>
      </text>
    </comment>
    <comment ref="AN8" authorId="0" shapeId="0">
      <text>
        <r>
          <rPr>
            <b/>
            <sz val="9"/>
            <color indexed="81"/>
            <rFont val="Tahoma"/>
            <family val="2"/>
          </rPr>
          <t>esnaps = 85%
qapr =89%</t>
        </r>
      </text>
    </comment>
    <comment ref="AO8" authorId="0" shapeId="0">
      <text>
        <r>
          <rPr>
            <b/>
            <sz val="9"/>
            <color indexed="81"/>
            <rFont val="Tahoma"/>
            <family val="2"/>
          </rPr>
          <t>esnaps =7
qapr =8</t>
        </r>
      </text>
    </comment>
    <comment ref="AP8" authorId="0" shapeId="0">
      <text>
        <r>
          <rPr>
            <b/>
            <sz val="9"/>
            <color indexed="81"/>
            <rFont val="Tahoma"/>
            <family val="2"/>
          </rPr>
          <t>esnaps = 59
qapr =58</t>
        </r>
      </text>
    </comment>
    <comment ref="AQ8" authorId="0" shapeId="0">
      <text>
        <r>
          <rPr>
            <b/>
            <sz val="9"/>
            <color indexed="81"/>
            <rFont val="Tahoma"/>
            <family val="2"/>
          </rPr>
          <t>esnaps =12%
qapr =14%</t>
        </r>
      </text>
    </comment>
    <comment ref="AR8" authorId="0" shapeId="0">
      <text>
        <r>
          <rPr>
            <b/>
            <sz val="9"/>
            <color indexed="81"/>
            <rFont val="Tahoma"/>
            <family val="2"/>
          </rPr>
          <t>esnaps = 20
qapr =17</t>
        </r>
      </text>
    </comment>
    <comment ref="AS8" authorId="0" shapeId="0">
      <text>
        <r>
          <rPr>
            <b/>
            <sz val="9"/>
            <color indexed="81"/>
            <rFont val="Tahoma"/>
            <family val="2"/>
          </rPr>
          <t>esnaps = 59
qapr =58</t>
        </r>
      </text>
    </comment>
    <comment ref="AT8" authorId="0" shapeId="0">
      <text>
        <r>
          <rPr>
            <b/>
            <sz val="9"/>
            <color indexed="81"/>
            <rFont val="Tahoma"/>
            <family val="2"/>
          </rPr>
          <t>esnaps = 34%
qapr =29%</t>
        </r>
      </text>
    </comment>
    <comment ref="AU8" authorId="0" shapeId="0">
      <text>
        <r>
          <rPr>
            <b/>
            <sz val="9"/>
            <color indexed="81"/>
            <rFont val="Tahoma"/>
            <family val="2"/>
          </rPr>
          <t>esnaps = 30
qapr =28</t>
        </r>
      </text>
    </comment>
    <comment ref="AV8" authorId="0" shapeId="0">
      <text>
        <r>
          <rPr>
            <b/>
            <sz val="9"/>
            <color indexed="81"/>
            <rFont val="Tahoma"/>
            <family val="2"/>
          </rPr>
          <t>esnaps = 26
qapr =28</t>
        </r>
      </text>
    </comment>
    <comment ref="AW8" authorId="0" shapeId="0">
      <text>
        <r>
          <rPr>
            <b/>
            <sz val="9"/>
            <color indexed="81"/>
            <rFont val="Tahoma"/>
            <family val="2"/>
          </rPr>
          <t>esnaps =56
qapr =56</t>
        </r>
      </text>
    </comment>
    <comment ref="AX8" authorId="0" shapeId="0">
      <text>
        <r>
          <rPr>
            <b/>
            <sz val="9"/>
            <color indexed="81"/>
            <rFont val="Tahoma"/>
            <family val="2"/>
          </rPr>
          <t>esnaps = 61
qapr =60</t>
        </r>
      </text>
    </comment>
    <comment ref="AY8" authorId="0" shapeId="0">
      <text>
        <r>
          <rPr>
            <b/>
            <sz val="9"/>
            <color indexed="81"/>
            <rFont val="Tahoma"/>
            <family val="2"/>
          </rPr>
          <t>esnaps = 92%
qapr =93%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these numbers include couleecap + new horizons (DV)</t>
        </r>
      </text>
    </comment>
    <comment ref="V11" authorId="0" shapeId="0">
      <text>
        <r>
          <rPr>
            <b/>
            <sz val="9"/>
            <color indexed="81"/>
            <rFont val="Tahoma"/>
            <charset val="1"/>
          </rPr>
          <t>includes both couleecap and New Horizons (sub)</t>
        </r>
      </text>
    </comment>
    <comment ref="AI12" authorId="0" shapeId="0">
      <text>
        <r>
          <rPr>
            <b/>
            <sz val="9"/>
            <color indexed="81"/>
            <rFont val="Tahoma"/>
            <charset val="1"/>
          </rPr>
          <t>esnaps = 4
qapr = 2</t>
        </r>
      </text>
    </comment>
    <comment ref="AJ12" authorId="0" shapeId="0">
      <text>
        <r>
          <rPr>
            <b/>
            <sz val="9"/>
            <color indexed="81"/>
            <rFont val="Tahoma"/>
            <charset val="1"/>
          </rPr>
          <t>esnaps =0
qapr = 0</t>
        </r>
      </text>
    </comment>
    <comment ref="AK12" authorId="0" shapeId="0">
      <text>
        <r>
          <rPr>
            <b/>
            <sz val="9"/>
            <color indexed="81"/>
            <rFont val="Tahoma"/>
            <charset val="1"/>
          </rPr>
          <t>esnaps = 4
qapr = 2</t>
        </r>
      </text>
    </comment>
    <comment ref="AL12" authorId="0" shapeId="0">
      <text>
        <r>
          <rPr>
            <b/>
            <sz val="9"/>
            <color indexed="81"/>
            <rFont val="Tahoma"/>
            <family val="2"/>
          </rPr>
          <t>esnaps  = 14
qapr = 16</t>
        </r>
      </text>
    </comment>
    <comment ref="AM12" authorId="0" shapeId="0">
      <text>
        <r>
          <rPr>
            <b/>
            <sz val="9"/>
            <color indexed="81"/>
            <rFont val="Tahoma"/>
            <family val="2"/>
          </rPr>
          <t>esnaps = 4
qapr = 2</t>
        </r>
      </text>
    </comment>
    <comment ref="AN12" authorId="0" shapeId="0">
      <text>
        <r>
          <rPr>
            <b/>
            <sz val="9"/>
            <color indexed="81"/>
            <rFont val="Tahoma"/>
            <family val="2"/>
          </rPr>
          <t>esnaps =100%
qapr = 100%</t>
        </r>
      </text>
    </comment>
    <comment ref="AO12" authorId="0" shapeId="0">
      <text>
        <r>
          <rPr>
            <b/>
            <sz val="9"/>
            <color indexed="81"/>
            <rFont val="Tahoma"/>
            <family val="2"/>
          </rPr>
          <t>esnaps = 2
qapr = 1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</rPr>
          <t>esnaps = 18
qapr = 18</t>
        </r>
      </text>
    </comment>
    <comment ref="AQ12" authorId="0" shapeId="0">
      <text>
        <r>
          <rPr>
            <b/>
            <sz val="9"/>
            <color indexed="81"/>
            <rFont val="Tahoma"/>
            <family val="2"/>
          </rPr>
          <t>esnaps = 11%
qapr = 5.6%</t>
        </r>
      </text>
    </comment>
    <comment ref="AR12" authorId="0" shapeId="0">
      <text>
        <r>
          <rPr>
            <b/>
            <sz val="9"/>
            <color indexed="81"/>
            <rFont val="Tahoma"/>
            <family val="2"/>
          </rPr>
          <t>esnaps =4
qapr = 5</t>
        </r>
      </text>
    </comment>
    <comment ref="AS12" authorId="0" shapeId="0">
      <text>
        <r>
          <rPr>
            <b/>
            <sz val="9"/>
            <color indexed="81"/>
            <rFont val="Tahoma"/>
            <family val="2"/>
          </rPr>
          <t>esnaps = 18
qapr = 18</t>
        </r>
      </text>
    </comment>
    <comment ref="AT12" authorId="0" shapeId="0">
      <text>
        <r>
          <rPr>
            <b/>
            <sz val="9"/>
            <color indexed="81"/>
            <rFont val="Tahoma"/>
            <family val="2"/>
          </rPr>
          <t>esnaps =22%
APR = 28%</t>
        </r>
      </text>
    </comment>
    <comment ref="AU12" authorId="0" shapeId="0">
      <text>
        <r>
          <rPr>
            <b/>
            <sz val="9"/>
            <color indexed="81"/>
            <rFont val="Tahoma"/>
            <family val="2"/>
          </rPr>
          <t>esnaps = 3
qapr = 1</t>
        </r>
      </text>
    </comment>
    <comment ref="AV12" authorId="0" shapeId="0">
      <text>
        <r>
          <rPr>
            <b/>
            <sz val="9"/>
            <color indexed="81"/>
            <rFont val="Tahoma"/>
            <family val="2"/>
          </rPr>
          <t>esnaps = 13
qapr = 15</t>
        </r>
      </text>
    </comment>
    <comment ref="AW12" authorId="0" shapeId="0">
      <text>
        <r>
          <rPr>
            <b/>
            <sz val="9"/>
            <color indexed="81"/>
            <rFont val="Tahoma"/>
            <family val="2"/>
          </rPr>
          <t>esnaps = 16
qapr = 16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esnaps = 18
qapr = 18</t>
        </r>
      </text>
    </comment>
    <comment ref="AY12" authorId="0" shapeId="0">
      <text>
        <r>
          <rPr>
            <b/>
            <sz val="9"/>
            <color indexed="81"/>
            <rFont val="Tahoma"/>
            <family val="2"/>
          </rPr>
          <t>esnaps = 89%
qapr = 89%</t>
        </r>
      </text>
    </comment>
    <comment ref="AI15" authorId="0" shapeId="0">
      <text>
        <r>
          <rPr>
            <b/>
            <sz val="9"/>
            <color indexed="81"/>
            <rFont val="Tahoma"/>
            <charset val="1"/>
          </rPr>
          <t>esnaps = 87
QAPR = 95</t>
        </r>
      </text>
    </comment>
    <comment ref="AJ15" authorId="0" shapeId="0">
      <text>
        <r>
          <rPr>
            <b/>
            <sz val="9"/>
            <color indexed="81"/>
            <rFont val="Tahoma"/>
            <charset val="1"/>
          </rPr>
          <t>esnaps = 9
qapr = 4</t>
        </r>
      </text>
    </comment>
    <comment ref="AK15" authorId="0" shapeId="0">
      <text>
        <r>
          <rPr>
            <b/>
            <sz val="9"/>
            <color indexed="81"/>
            <rFont val="Tahoma"/>
            <family val="2"/>
          </rPr>
          <t>esnaps = 96
qapr = 99</t>
        </r>
      </text>
    </comment>
    <comment ref="AM15" authorId="0" shapeId="0">
      <text>
        <r>
          <rPr>
            <b/>
            <sz val="9"/>
            <color indexed="81"/>
            <rFont val="Tahoma"/>
            <family val="2"/>
          </rPr>
          <t>esnaps = 112
qapr = 115</t>
        </r>
      </text>
    </comment>
    <comment ref="AN15" authorId="0" shapeId="0">
      <text>
        <r>
          <rPr>
            <b/>
            <sz val="9"/>
            <color indexed="81"/>
            <rFont val="Tahoma"/>
            <family val="2"/>
          </rPr>
          <t>esnaps = 88%
qapr =86%</t>
        </r>
      </text>
    </comment>
    <comment ref="AO15" authorId="0" shapeId="0">
      <text>
        <r>
          <rPr>
            <b/>
            <sz val="9"/>
            <color indexed="81"/>
            <rFont val="Tahoma"/>
            <family val="2"/>
          </rPr>
          <t>esnaps = 27
qapr = 22</t>
        </r>
      </text>
    </comment>
    <comment ref="AP15" authorId="0" shapeId="0">
      <text>
        <r>
          <rPr>
            <b/>
            <sz val="9"/>
            <color indexed="81"/>
            <rFont val="Tahoma"/>
            <family val="2"/>
          </rPr>
          <t>esnaps = 77
qapr = 76</t>
        </r>
      </text>
    </comment>
    <comment ref="AQ15" authorId="0" shapeId="0">
      <text>
        <r>
          <rPr>
            <b/>
            <sz val="9"/>
            <color indexed="81"/>
            <rFont val="Tahoma"/>
            <family val="2"/>
          </rPr>
          <t>esnaps = 35%
qapr = 29%</t>
        </r>
      </text>
    </comment>
    <comment ref="AR15" authorId="0" shapeId="0">
      <text>
        <r>
          <rPr>
            <b/>
            <sz val="9"/>
            <color indexed="81"/>
            <rFont val="Tahoma"/>
            <family val="2"/>
          </rPr>
          <t>esnaps = 17
qapr = 15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esnaps = 77
qapr = 76</t>
        </r>
      </text>
    </comment>
    <comment ref="AT15" authorId="0" shapeId="0">
      <text>
        <r>
          <rPr>
            <b/>
            <sz val="9"/>
            <color indexed="81"/>
            <rFont val="Tahoma"/>
            <family val="2"/>
          </rPr>
          <t>esnaps = 22%
qapr = 20%</t>
        </r>
      </text>
    </comment>
    <comment ref="AU15" authorId="0" shapeId="0">
      <text>
        <r>
          <rPr>
            <b/>
            <sz val="9"/>
            <color indexed="81"/>
            <rFont val="Tahoma"/>
            <family val="2"/>
          </rPr>
          <t>esnaps = 43
qapr = 42</t>
        </r>
      </text>
    </comment>
    <comment ref="AV15" authorId="0" shapeId="0">
      <text>
        <r>
          <rPr>
            <b/>
            <sz val="9"/>
            <color indexed="81"/>
            <rFont val="Tahoma"/>
            <family val="2"/>
          </rPr>
          <t>esnaps = 30
qapr = 31</t>
        </r>
      </text>
    </comment>
    <comment ref="AW15" authorId="0" shapeId="0">
      <text>
        <r>
          <rPr>
            <b/>
            <sz val="9"/>
            <color indexed="81"/>
            <rFont val="Tahoma"/>
            <family val="2"/>
          </rPr>
          <t>esnaps = 73
qapr = 73</t>
        </r>
      </text>
    </comment>
    <comment ref="AX15" authorId="0" shapeId="0">
      <text>
        <r>
          <rPr>
            <b/>
            <sz val="9"/>
            <color indexed="81"/>
            <rFont val="Tahoma"/>
            <family val="2"/>
          </rPr>
          <t>esnaps = 77
qapr = 77</t>
        </r>
      </text>
    </comment>
    <comment ref="AY15" authorId="0" shapeId="0">
      <text>
        <r>
          <rPr>
            <b/>
            <sz val="9"/>
            <color indexed="81"/>
            <rFont val="Tahoma"/>
            <family val="2"/>
          </rPr>
          <t>esnaps = 95%
qapr = 95%</t>
        </r>
      </text>
    </comment>
    <comment ref="AI16" authorId="0" shapeId="0">
      <text>
        <r>
          <rPr>
            <b/>
            <sz val="9"/>
            <color indexed="81"/>
            <rFont val="Tahoma"/>
            <family val="2"/>
          </rPr>
          <t>esnaps = 10
qapr = 11</t>
        </r>
      </text>
    </comment>
    <comment ref="AJ16" authorId="0" shapeId="0">
      <text>
        <r>
          <rPr>
            <b/>
            <sz val="9"/>
            <color indexed="81"/>
            <rFont val="Tahoma"/>
            <family val="2"/>
          </rPr>
          <t>esnaps = 0
qapr = 0</t>
        </r>
      </text>
    </comment>
    <comment ref="AK16" authorId="0" shapeId="0">
      <text>
        <r>
          <rPr>
            <b/>
            <sz val="9"/>
            <color indexed="81"/>
            <rFont val="Tahoma"/>
            <family val="2"/>
          </rPr>
          <t>esnaps = 10
qapr = 11</t>
        </r>
      </text>
    </comment>
    <comment ref="AM16" authorId="0" shapeId="0">
      <text>
        <r>
          <rPr>
            <b/>
            <sz val="9"/>
            <color indexed="81"/>
            <rFont val="Tahoma"/>
            <family val="2"/>
          </rPr>
          <t>esnaps = 16
qapr =17</t>
        </r>
      </text>
    </comment>
    <comment ref="AN16" authorId="0" shapeId="0">
      <text>
        <r>
          <rPr>
            <b/>
            <sz val="9"/>
            <color indexed="81"/>
            <rFont val="Tahoma"/>
            <family val="2"/>
          </rPr>
          <t>esnaps = 63%
qapr = 65%</t>
        </r>
      </text>
    </comment>
    <comment ref="AO16" authorId="0" shapeId="0">
      <text>
        <r>
          <rPr>
            <b/>
            <sz val="9"/>
            <color indexed="81"/>
            <rFont val="Tahoma"/>
            <family val="2"/>
          </rPr>
          <t>esnaps = 4
qapr = 4</t>
        </r>
      </text>
    </comment>
    <comment ref="AP16" authorId="0" shapeId="0">
      <text>
        <r>
          <rPr>
            <b/>
            <sz val="9"/>
            <color indexed="81"/>
            <rFont val="Tahoma"/>
            <family val="2"/>
          </rPr>
          <t>esnaps = 23
qapr = 23</t>
        </r>
      </text>
    </comment>
    <comment ref="AQ16" authorId="0" shapeId="0">
      <text>
        <r>
          <rPr>
            <b/>
            <sz val="9"/>
            <color indexed="81"/>
            <rFont val="Tahoma"/>
            <family val="2"/>
          </rPr>
          <t>esnaps = 17%
qapr = 17%</t>
        </r>
      </text>
    </comment>
    <comment ref="AR16" authorId="0" shapeId="0">
      <text>
        <r>
          <rPr>
            <b/>
            <sz val="9"/>
            <color indexed="81"/>
            <rFont val="Tahoma"/>
            <family val="2"/>
          </rPr>
          <t>esnaps = 5
qapr = 8</t>
        </r>
      </text>
    </comment>
    <comment ref="AS16" authorId="0" shapeId="0">
      <text>
        <r>
          <rPr>
            <b/>
            <sz val="9"/>
            <color indexed="81"/>
            <rFont val="Tahoma"/>
            <family val="2"/>
          </rPr>
          <t>esnaps = 23
qapr = 23</t>
        </r>
      </text>
    </comment>
    <comment ref="AT16" authorId="0" shapeId="0">
      <text>
        <r>
          <rPr>
            <b/>
            <sz val="9"/>
            <color indexed="81"/>
            <rFont val="Tahoma"/>
            <family val="2"/>
          </rPr>
          <t>esnaps = 22%
qapr = 35%</t>
        </r>
      </text>
    </comment>
    <comment ref="AU16" authorId="0" shapeId="0">
      <text>
        <r>
          <rPr>
            <b/>
            <sz val="9"/>
            <color indexed="81"/>
            <rFont val="Tahoma"/>
            <family val="2"/>
          </rPr>
          <t>esnaps = 15
qapr = 17</t>
        </r>
      </text>
    </comment>
    <comment ref="AV16" authorId="0" shapeId="0">
      <text>
        <r>
          <rPr>
            <b/>
            <sz val="9"/>
            <color indexed="81"/>
            <rFont val="Tahoma"/>
            <family val="2"/>
          </rPr>
          <t>esnaps = 6
qapr = 6</t>
        </r>
      </text>
    </comment>
    <comment ref="AW16" authorId="0" shapeId="0">
      <text>
        <r>
          <rPr>
            <b/>
            <sz val="9"/>
            <color indexed="81"/>
            <rFont val="Tahoma"/>
            <family val="2"/>
          </rPr>
          <t>esnaps = 21
qapr = 23</t>
        </r>
      </text>
    </comment>
    <comment ref="AX16" authorId="0" shapeId="0">
      <text>
        <r>
          <rPr>
            <b/>
            <sz val="9"/>
            <color indexed="81"/>
            <rFont val="Tahoma"/>
            <family val="2"/>
          </rPr>
          <t>esnaps = 23
qapr = 23</t>
        </r>
      </text>
    </comment>
    <comment ref="AY16" authorId="0" shapeId="0">
      <text>
        <r>
          <rPr>
            <b/>
            <sz val="9"/>
            <color indexed="81"/>
            <rFont val="Tahoma"/>
            <family val="2"/>
          </rPr>
          <t>esnaps = 91%
qapr = 100%</t>
        </r>
      </text>
    </comment>
    <comment ref="AN24" authorId="0" shapeId="0">
      <text>
        <r>
          <rPr>
            <b/>
            <sz val="9"/>
            <color indexed="81"/>
            <rFont val="Tahoma"/>
            <family val="2"/>
          </rPr>
          <t xml:space="preserve">Calculation:
3 + 23 = 26 divided by (23+6) or 29
</t>
        </r>
      </text>
    </comment>
    <comment ref="AI25" authorId="0" shapeId="0">
      <text>
        <r>
          <rPr>
            <b/>
            <sz val="9"/>
            <color indexed="81"/>
            <rFont val="Tahoma"/>
            <charset val="1"/>
          </rPr>
          <t>esnaps =20
qapr = 15</t>
        </r>
      </text>
    </comment>
    <comment ref="AJ25" authorId="0" shapeId="0">
      <text>
        <r>
          <rPr>
            <b/>
            <sz val="9"/>
            <color indexed="81"/>
            <rFont val="Tahoma"/>
            <charset val="1"/>
          </rPr>
          <t>esnaps = 0
qapr = 0</t>
        </r>
      </text>
    </comment>
    <comment ref="AK25" authorId="0" shapeId="0">
      <text>
        <r>
          <rPr>
            <b/>
            <sz val="9"/>
            <color indexed="81"/>
            <rFont val="Tahoma"/>
            <family val="2"/>
          </rPr>
          <t>esnaps = 20
qapr = 15</t>
        </r>
      </text>
    </comment>
    <comment ref="AM25" authorId="0" shapeId="0">
      <text>
        <r>
          <rPr>
            <b/>
            <sz val="9"/>
            <color indexed="81"/>
            <rFont val="Tahoma"/>
            <family val="2"/>
          </rPr>
          <t>esnaps = 31 
qapr = 29</t>
        </r>
      </text>
    </comment>
    <comment ref="AN25" authorId="0" shapeId="0">
      <text>
        <r>
          <rPr>
            <b/>
            <sz val="9"/>
            <color indexed="81"/>
            <rFont val="Tahoma"/>
            <family val="2"/>
          </rPr>
          <t>esnaps = 65%
qapr = 52%</t>
        </r>
      </text>
    </comment>
    <comment ref="AO25" authorId="0" shapeId="0">
      <text>
        <r>
          <rPr>
            <b/>
            <sz val="9"/>
            <color indexed="81"/>
            <rFont val="Tahoma"/>
            <family val="2"/>
          </rPr>
          <t>esnaps = 8
qapr = 6</t>
        </r>
      </text>
    </comment>
    <comment ref="AP25" authorId="0" shapeId="0">
      <text>
        <r>
          <rPr>
            <b/>
            <sz val="9"/>
            <color indexed="81"/>
            <rFont val="Tahoma"/>
            <family val="2"/>
          </rPr>
          <t>esnaps = 21
qapr = 20</t>
        </r>
      </text>
    </comment>
    <comment ref="AQ25" authorId="0" shapeId="0">
      <text>
        <r>
          <rPr>
            <b/>
            <sz val="9"/>
            <color indexed="81"/>
            <rFont val="Tahoma"/>
            <family val="2"/>
          </rPr>
          <t>esnaps = 38%
qapr = 30%</t>
        </r>
      </text>
    </comment>
    <comment ref="AR25" authorId="0" shapeId="0">
      <text>
        <r>
          <rPr>
            <b/>
            <sz val="9"/>
            <color indexed="81"/>
            <rFont val="Tahoma"/>
            <family val="2"/>
          </rPr>
          <t>esnaps = 7
qapr = 7</t>
        </r>
      </text>
    </comment>
    <comment ref="AS25" authorId="0" shapeId="0">
      <text>
        <r>
          <rPr>
            <b/>
            <sz val="9"/>
            <color indexed="81"/>
            <rFont val="Tahoma"/>
            <family val="2"/>
          </rPr>
          <t>esnaps = 21
qapr = 20</t>
        </r>
      </text>
    </comment>
    <comment ref="AT25" authorId="0" shapeId="0">
      <text>
        <r>
          <rPr>
            <b/>
            <sz val="9"/>
            <color indexed="81"/>
            <rFont val="Tahoma"/>
            <family val="2"/>
          </rPr>
          <t>esnaps = 33%
qapr = 35%</t>
        </r>
      </text>
    </comment>
    <comment ref="AU25" authorId="0" shapeId="0">
      <text>
        <r>
          <rPr>
            <b/>
            <sz val="9"/>
            <color indexed="81"/>
            <rFont val="Tahoma"/>
            <family val="2"/>
          </rPr>
          <t>esnaps = 15
qapr = 15</t>
        </r>
      </text>
    </comment>
    <comment ref="AV25" authorId="0" shapeId="0">
      <text>
        <r>
          <rPr>
            <b/>
            <sz val="9"/>
            <color indexed="81"/>
            <rFont val="Tahoma"/>
            <family val="2"/>
          </rPr>
          <t>esnaps = 8
qapr = 6</t>
        </r>
      </text>
    </comment>
    <comment ref="AW25" authorId="0" shapeId="0">
      <text>
        <r>
          <rPr>
            <b/>
            <sz val="9"/>
            <color indexed="81"/>
            <rFont val="Tahoma"/>
            <family val="2"/>
          </rPr>
          <t>esnaps = 23
qapr = 21</t>
        </r>
      </text>
    </comment>
    <comment ref="AX25" authorId="0" shapeId="0">
      <text>
        <r>
          <rPr>
            <b/>
            <sz val="9"/>
            <color indexed="81"/>
            <rFont val="Tahoma"/>
            <family val="2"/>
          </rPr>
          <t>esnaps = 23
qapr = 23</t>
        </r>
      </text>
    </comment>
    <comment ref="AY25" authorId="0" shapeId="0">
      <text>
        <r>
          <rPr>
            <b/>
            <sz val="9"/>
            <color indexed="81"/>
            <rFont val="Tahoma"/>
            <family val="2"/>
          </rPr>
          <t>esnaps = 100%
qapr = 91%</t>
        </r>
      </text>
    </comment>
    <comment ref="AN29" authorId="0" shapeId="0">
      <text>
        <r>
          <rPr>
            <b/>
            <sz val="9"/>
            <color indexed="81"/>
            <rFont val="Tahoma"/>
            <family val="2"/>
          </rPr>
          <t>Calculation:
82 (9 + 73) divided by  89 (73 +16)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</rPr>
          <t>turned in 4/18/14</t>
        </r>
      </text>
    </comment>
    <comment ref="AD30" authorId="0" shapeId="0">
      <text>
        <r>
          <rPr>
            <b/>
            <sz val="9"/>
            <color indexed="81"/>
            <rFont val="Tahoma"/>
            <family val="2"/>
          </rPr>
          <t>turned in 7/17/14</t>
        </r>
      </text>
    </comment>
    <comment ref="AM30" authorId="0" shapeId="0">
      <text>
        <r>
          <rPr>
            <b/>
            <sz val="9"/>
            <color indexed="81"/>
            <rFont val="Tahoma"/>
            <family val="2"/>
          </rPr>
          <t>one part of the APR shows 20 leavers and another part shows 22</t>
        </r>
      </text>
    </comment>
    <comment ref="AN30" authorId="0" shapeId="0">
      <text>
        <r>
          <rPr>
            <b/>
            <sz val="9"/>
            <color indexed="81"/>
            <rFont val="Tahoma"/>
            <family val="2"/>
          </rPr>
          <t>calculation:
67 (18+49) divided by 69 (49+20)</t>
        </r>
      </text>
    </comment>
    <comment ref="AN31" authorId="0" shapeId="0">
      <text>
        <r>
          <rPr>
            <b/>
            <sz val="9"/>
            <color indexed="81"/>
            <rFont val="Tahoma"/>
            <family val="2"/>
          </rPr>
          <t>Calculation:
16 (2+14) divided by 17 (14+3)</t>
        </r>
      </text>
    </comment>
    <comment ref="J33" authorId="0" shapeId="0">
      <text>
        <r>
          <rPr>
            <b/>
            <sz val="9"/>
            <color indexed="81"/>
            <rFont val="Tahoma"/>
            <charset val="1"/>
          </rPr>
          <t>This represents only what West CAP spent; not what SPI spent (7/1/13-12/31/13)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34" authorId="0" shapeId="0">
      <text>
        <r>
          <rPr>
            <b/>
            <sz val="9"/>
            <color indexed="81"/>
            <rFont val="Tahoma"/>
            <charset val="1"/>
          </rPr>
          <t>868 divided by 8</t>
        </r>
      </text>
    </comment>
    <comment ref="J36" authorId="0" shapeId="0">
      <text>
        <r>
          <rPr>
            <b/>
            <sz val="9"/>
            <color indexed="81"/>
            <rFont val="Tahoma"/>
            <charset val="1"/>
          </rPr>
          <t>This represents only what West CAP spent; not what SPI spent (7/1/13-12/31/13)</t>
        </r>
      </text>
    </comment>
    <comment ref="M37" authorId="0" shapeId="0">
      <text>
        <r>
          <rPr>
            <b/>
            <sz val="9"/>
            <color indexed="81"/>
            <rFont val="Tahoma"/>
            <charset val="1"/>
          </rPr>
          <t>this includes western dairyland, ECIHN, and Bolton (DV)</t>
        </r>
      </text>
    </comment>
    <comment ref="V38" authorId="0" shapeId="0">
      <text>
        <r>
          <rPr>
            <b/>
            <sz val="9"/>
            <color indexed="81"/>
            <rFont val="Tahoma"/>
            <charset val="1"/>
          </rPr>
          <t>543 divided by 8</t>
        </r>
      </text>
    </comment>
  </commentList>
</comments>
</file>

<file path=xl/sharedStrings.xml><?xml version="1.0" encoding="utf-8"?>
<sst xmlns="http://schemas.openxmlformats.org/spreadsheetml/2006/main" count="1216" uniqueCount="425">
  <si>
    <t>Program Name</t>
  </si>
  <si>
    <t>Type</t>
  </si>
  <si>
    <t>Agency</t>
  </si>
  <si>
    <t>ADVOCAP, Inc.</t>
  </si>
  <si>
    <t>SSO</t>
  </si>
  <si>
    <t>ADVOCAP Fond du Lac SSO Program</t>
  </si>
  <si>
    <t>TH</t>
  </si>
  <si>
    <t>ADVOCAP Fond du Lac TH Program</t>
  </si>
  <si>
    <t>ADVOCAP Homeless SSO (Winnebago &amp; Green Lake)</t>
  </si>
  <si>
    <t>Applicant Info</t>
  </si>
  <si>
    <t xml:space="preserve">CACSCW </t>
  </si>
  <si>
    <t>PH</t>
  </si>
  <si>
    <t>Couleecap</t>
  </si>
  <si>
    <t>Transitional Housing</t>
  </si>
  <si>
    <t>CAP Services</t>
  </si>
  <si>
    <t>Transitional Living Program</t>
  </si>
  <si>
    <t>Project Hope</t>
  </si>
  <si>
    <t>SH</t>
  </si>
  <si>
    <t>Homeless Youth Project</t>
  </si>
  <si>
    <t>Legal Action</t>
  </si>
  <si>
    <t>NWCSA</t>
  </si>
  <si>
    <t>ABC Transitional Housing</t>
  </si>
  <si>
    <t>Richard's Place</t>
  </si>
  <si>
    <t>Brown County TH</t>
  </si>
  <si>
    <t>City of Appleton</t>
  </si>
  <si>
    <t>S+C</t>
  </si>
  <si>
    <t>Rock County S+C</t>
  </si>
  <si>
    <t>NCCAP</t>
  </si>
  <si>
    <t>Central Wisconsin (CWCAC)</t>
  </si>
  <si>
    <t>Western Dairyland EOC</t>
  </si>
  <si>
    <t>Jefferson County Transitional Housing</t>
  </si>
  <si>
    <t>Chippewa County Transitional Housing</t>
  </si>
  <si>
    <t>PLUS Women</t>
  </si>
  <si>
    <t>PLUS Men</t>
  </si>
  <si>
    <t>West Central Wisconsin CAA</t>
  </si>
  <si>
    <t>Families in Transition Supportive Housing</t>
  </si>
  <si>
    <t>New Hope Permanent Supportive Housing</t>
  </si>
  <si>
    <t>Project Chance Transitional Housing</t>
  </si>
  <si>
    <t>Lakeshore CAP</t>
  </si>
  <si>
    <t>Hebron House of  Hospitality</t>
  </si>
  <si>
    <t>Jeremy House Safe Haven</t>
  </si>
  <si>
    <t>Kenosha Human Development Service</t>
  </si>
  <si>
    <t>KYF Supportive Housing Program</t>
  </si>
  <si>
    <t>Civil Legal Services</t>
  </si>
  <si>
    <t>Walworth County Housing Authority</t>
  </si>
  <si>
    <t>Hartwell Street Apartments</t>
  </si>
  <si>
    <t>Wireworks Permanent Supportive Housing</t>
  </si>
  <si>
    <t>Women &amp; Children Horizons</t>
  </si>
  <si>
    <t>Richard's Place I SHP TH</t>
  </si>
  <si>
    <t>Richard's Place II PH</t>
  </si>
  <si>
    <t>Family Services of NE WI</t>
  </si>
  <si>
    <t>Fox Cities Housing Coalition TH</t>
  </si>
  <si>
    <t>Forward Service Corporation</t>
  </si>
  <si>
    <t>New Homeless Continuum 2011</t>
  </si>
  <si>
    <t>Community Action Inc. (CAI) of Rock/Walworth</t>
  </si>
  <si>
    <t>State of Wisconsin</t>
  </si>
  <si>
    <t xml:space="preserve">The Big Ten </t>
  </si>
  <si>
    <t>On Time</t>
  </si>
  <si>
    <t>$ Returned</t>
  </si>
  <si>
    <t>80-89%</t>
  </si>
  <si>
    <t>70-79%</t>
  </si>
  <si>
    <t>Total Award $</t>
  </si>
  <si>
    <t>Av. # people served</t>
  </si>
  <si>
    <t># HH served</t>
  </si>
  <si>
    <t>HMIS</t>
  </si>
  <si>
    <t>Wisconsin HMIS Project Renewal</t>
  </si>
  <si>
    <t>Housing Partnership</t>
  </si>
  <si>
    <t>Score</t>
  </si>
  <si>
    <t>Program</t>
  </si>
  <si>
    <t>Rank</t>
  </si>
  <si>
    <t>Total</t>
  </si>
  <si>
    <t>PSH</t>
  </si>
  <si>
    <t>NEWCAP</t>
  </si>
  <si>
    <t>KHDS</t>
  </si>
  <si>
    <t>ADVOCAP</t>
  </si>
  <si>
    <t>Permanent Supportive Housing</t>
  </si>
  <si>
    <t>SHP-Housing First Project</t>
  </si>
  <si>
    <t>Housing First</t>
  </si>
  <si>
    <t>New Hope</t>
  </si>
  <si>
    <t>It takes a Village</t>
  </si>
  <si>
    <t>CWCAC</t>
  </si>
  <si>
    <t>Fond du Lac TH</t>
  </si>
  <si>
    <t>Homeless SSO</t>
  </si>
  <si>
    <t>Western Dairyland</t>
  </si>
  <si>
    <t>CAI</t>
  </si>
  <si>
    <t>The Salvation Army of St. Croix</t>
  </si>
  <si>
    <t>Tier 2</t>
  </si>
  <si>
    <t>West CAP</t>
  </si>
  <si>
    <t>RRH</t>
  </si>
  <si>
    <t xml:space="preserve">Rock-Walworth Transitional Living Program </t>
  </si>
  <si>
    <t>Couleecap Transitional Housing (1) + DV</t>
  </si>
  <si>
    <t>Supportive Housing Program (1) + DV</t>
  </si>
  <si>
    <t>Transitional Living Program (1) + DV</t>
  </si>
  <si>
    <t>Does not include:</t>
  </si>
  <si>
    <t>Youth &amp; Family Washingtion PSH</t>
  </si>
  <si>
    <t>Wisconsin Balance of State Continuum of Care Board Scoring Tool (FY2014)</t>
  </si>
  <si>
    <t>2014-5 GIW ($$)</t>
  </si>
  <si>
    <t>Leavers to PH</t>
  </si>
  <si>
    <t>Cost Per Successful Outcome</t>
  </si>
  <si>
    <t>Data Completeness</t>
  </si>
  <si>
    <t>Board Request</t>
  </si>
  <si>
    <t>&lt;9%</t>
  </si>
  <si>
    <t>&lt;19%</t>
  </si>
  <si>
    <t>&lt;44%</t>
  </si>
  <si>
    <t>10.1.13 - 9.30.14</t>
  </si>
  <si>
    <t>7.1.13 - 6.30.14</t>
  </si>
  <si>
    <t>5.1.13 - 4.30.14</t>
  </si>
  <si>
    <t>8.1.13 - 7.31.14</t>
  </si>
  <si>
    <t>9.1.13 - 8.31.14</t>
  </si>
  <si>
    <t>11.1.13- 10.31.14</t>
  </si>
  <si>
    <t>11.1.13 - 10.31.14</t>
  </si>
  <si>
    <t>3.1.13 - 2.29.14</t>
  </si>
  <si>
    <t>4.1.13 - 3.31.14</t>
  </si>
  <si>
    <t>6.1.13 - 5.31.14</t>
  </si>
  <si>
    <t>Institute for Community Alliances</t>
  </si>
  <si>
    <t>1.1.13- 12.31.13</t>
  </si>
  <si>
    <t>Operating Year (FY2014)</t>
  </si>
  <si>
    <t>Total Clients</t>
  </si>
  <si>
    <t>Total Adults</t>
  </si>
  <si>
    <t>Leavers</t>
  </si>
  <si>
    <t>10.1.12 - 9.30.13</t>
  </si>
  <si>
    <t>How late?</t>
  </si>
  <si>
    <t>Total Spent</t>
  </si>
  <si>
    <t>Total Returned</t>
  </si>
  <si>
    <t>% of Grant Returned</t>
  </si>
  <si>
    <t>HUD APR Deadline</t>
  </si>
  <si>
    <t>Unit Ut. Total</t>
  </si>
  <si>
    <t>Total M/Dk</t>
  </si>
  <si>
    <t>DC %</t>
  </si>
  <si>
    <t>July 2014 PIT</t>
  </si>
  <si>
    <t>Jan. 2014 PIT</t>
  </si>
  <si>
    <t>Q#1 2014</t>
  </si>
  <si>
    <t>Q#2 2014</t>
  </si>
  <si>
    <t>Q#4 2013</t>
  </si>
  <si>
    <t>Proj. App.</t>
  </si>
  <si>
    <t>If PSH, stayers</t>
  </si>
  <si>
    <t>Total to PH</t>
  </si>
  <si>
    <t>Housing Stability %</t>
  </si>
  <si>
    <t># left for PH (&gt;90)</t>
  </si>
  <si>
    <t># left for PH (&lt;90)</t>
  </si>
  <si>
    <t>Total Increase Earned Income</t>
  </si>
  <si>
    <t>Total possible</t>
  </si>
  <si>
    <t>% of Increase Earned Income</t>
  </si>
  <si>
    <t>Total Increase other income</t>
  </si>
  <si>
    <t>% of increased other income</t>
  </si>
  <si>
    <t>M.B. Leavers - Total have</t>
  </si>
  <si>
    <t>M.B. Stayers - Total have</t>
  </si>
  <si>
    <t>M.B. Total Possible</t>
  </si>
  <si>
    <t>M.B. %</t>
  </si>
  <si>
    <t>CAI - Rock/Walworth</t>
  </si>
  <si>
    <t>ICA</t>
  </si>
  <si>
    <t>YWCA Coulee</t>
  </si>
  <si>
    <t>Unit Ut. Jan.</t>
  </si>
  <si>
    <t>Unit Ut. April</t>
  </si>
  <si>
    <t>Unit Ut. July</t>
  </si>
  <si>
    <t>Unit Ut. Oct.</t>
  </si>
  <si>
    <t xml:space="preserve"> Fond du Lac SSO Program</t>
  </si>
  <si>
    <t>Fond du Lac TH Program</t>
  </si>
  <si>
    <t>Homeless SSO (Winnebago &amp; Green Lake)</t>
  </si>
  <si>
    <t>Jefferson County TH</t>
  </si>
  <si>
    <t>Project Chance TH</t>
  </si>
  <si>
    <t>Wireworks PSH</t>
  </si>
  <si>
    <t>Couleecap TH + DV</t>
  </si>
  <si>
    <t>New Hope PSH</t>
  </si>
  <si>
    <t>I SHP TH</t>
  </si>
  <si>
    <t>II PH</t>
  </si>
  <si>
    <t>Chippewa County TH</t>
  </si>
  <si>
    <t>Supportive Housing Program + DV</t>
  </si>
  <si>
    <t>Transitional Living Program + DV</t>
  </si>
  <si>
    <t>12.31.14</t>
  </si>
  <si>
    <t>12.31.13</t>
  </si>
  <si>
    <t>9.30.14</t>
  </si>
  <si>
    <t>Alt. APR (2013)</t>
  </si>
  <si>
    <t>ESNAPS APR Sub. Date</t>
  </si>
  <si>
    <t>Alt. APR (2013) deadline</t>
  </si>
  <si>
    <t>7.31.14</t>
  </si>
  <si>
    <t>10.31.14</t>
  </si>
  <si>
    <t>3.31.14</t>
  </si>
  <si>
    <t>11.30.14</t>
  </si>
  <si>
    <t>1.31.15</t>
  </si>
  <si>
    <t>11.1.12-10.31.13</t>
  </si>
  <si>
    <t>1.31.14</t>
  </si>
  <si>
    <t>8.31.14</t>
  </si>
  <si>
    <t>5.31.14</t>
  </si>
  <si>
    <t>6.30.14</t>
  </si>
  <si>
    <t>1.14.14</t>
  </si>
  <si>
    <t>2 weeks</t>
  </si>
  <si>
    <t>6.26.14</t>
  </si>
  <si>
    <t>12.30.13</t>
  </si>
  <si>
    <t>3.20.14</t>
  </si>
  <si>
    <t>2.21.14</t>
  </si>
  <si>
    <t>8.13.14</t>
  </si>
  <si>
    <t>n/a</t>
  </si>
  <si>
    <t>5.29.14</t>
  </si>
  <si>
    <t>9.16.14</t>
  </si>
  <si>
    <t>7.29.14</t>
  </si>
  <si>
    <t>6.25.14</t>
  </si>
  <si>
    <t>9.9.14</t>
  </si>
  <si>
    <t>9.8.14</t>
  </si>
  <si>
    <t>Total Award $ in APR Used</t>
  </si>
  <si>
    <t>Unit Ut. Av.</t>
  </si>
  <si>
    <t>7.1.14</t>
  </si>
  <si>
    <t>1 day</t>
  </si>
  <si>
    <t>8.27.14</t>
  </si>
  <si>
    <t>Total possible fields (38 x O)</t>
  </si>
  <si>
    <t>yes</t>
  </si>
  <si>
    <t>Q#3 2013</t>
  </si>
  <si>
    <t>no</t>
  </si>
  <si>
    <t>High Risk Pool Score - By Type</t>
  </si>
  <si>
    <t>1 - SSO</t>
  </si>
  <si>
    <t>16 - TH</t>
  </si>
  <si>
    <t>2 - TH</t>
  </si>
  <si>
    <t>3 - TH</t>
  </si>
  <si>
    <t>2 - SSO</t>
  </si>
  <si>
    <t>6 - TH</t>
  </si>
  <si>
    <t>12 - TH</t>
  </si>
  <si>
    <t>10 - TH</t>
  </si>
  <si>
    <t>13 - TH</t>
  </si>
  <si>
    <t>10 - PSH</t>
  </si>
  <si>
    <t>15 - TH</t>
  </si>
  <si>
    <t>19 - TH</t>
  </si>
  <si>
    <t>1 - PSH</t>
  </si>
  <si>
    <t>8 - PSH</t>
  </si>
  <si>
    <t>4 - TH</t>
  </si>
  <si>
    <t>17 - TH</t>
  </si>
  <si>
    <t>5 - TH</t>
  </si>
  <si>
    <t>9 - TH</t>
  </si>
  <si>
    <t>1 - TH</t>
  </si>
  <si>
    <t>6 - PSH</t>
  </si>
  <si>
    <t>3 - SSO</t>
  </si>
  <si>
    <t>4 - SSO</t>
  </si>
  <si>
    <t>7 - TH</t>
  </si>
  <si>
    <t>4 - PSH</t>
  </si>
  <si>
    <t>11 - TH</t>
  </si>
  <si>
    <t>5 - PSH</t>
  </si>
  <si>
    <t>3 - PSH</t>
  </si>
  <si>
    <t>7 - PSH</t>
  </si>
  <si>
    <t>2 - PSH</t>
  </si>
  <si>
    <t>9 - PSH</t>
  </si>
  <si>
    <t>14 - TH</t>
  </si>
  <si>
    <t>8 - TH</t>
  </si>
  <si>
    <t>5 - SSO</t>
  </si>
  <si>
    <t>18 - TH</t>
  </si>
  <si>
    <t>Board Req.</t>
  </si>
  <si>
    <t>CACSCW</t>
  </si>
  <si>
    <t>Forward Services Corp.</t>
  </si>
  <si>
    <t>9.24.14</t>
  </si>
  <si>
    <t>9.22.14</t>
  </si>
  <si>
    <t>12.6.13</t>
  </si>
  <si>
    <t>12.18.13</t>
  </si>
  <si>
    <t xml:space="preserve"> </t>
  </si>
  <si>
    <t>100+85</t>
  </si>
  <si>
    <t>100+93</t>
  </si>
  <si>
    <t>50+81</t>
  </si>
  <si>
    <t>50+89</t>
  </si>
  <si>
    <t>KYF</t>
  </si>
  <si>
    <t xml:space="preserve">Community Action Rock/Walworth </t>
  </si>
  <si>
    <t>TLP</t>
  </si>
  <si>
    <t>Fond du Lac SSO</t>
  </si>
  <si>
    <t>Jefferson TH</t>
  </si>
  <si>
    <t>Proj. Chance TH</t>
  </si>
  <si>
    <t>Fox Cities TH</t>
  </si>
  <si>
    <t>WW PSH</t>
  </si>
  <si>
    <t>Coulee</t>
  </si>
  <si>
    <t>R-W TLP</t>
  </si>
  <si>
    <t>CTH</t>
  </si>
  <si>
    <t>Housing First PSH</t>
  </si>
  <si>
    <t>Family Services</t>
  </si>
  <si>
    <t>Brown TH</t>
  </si>
  <si>
    <t>FSC</t>
  </si>
  <si>
    <t>Hebron</t>
  </si>
  <si>
    <t>Housing Partner</t>
  </si>
  <si>
    <t>NHC TH</t>
  </si>
  <si>
    <t>Safe Haven</t>
  </si>
  <si>
    <t>ITAV PSH</t>
  </si>
  <si>
    <t>HYP TH</t>
  </si>
  <si>
    <t>KYF TH</t>
  </si>
  <si>
    <t>Lakeshore</t>
  </si>
  <si>
    <t>Civil Legal SSO</t>
  </si>
  <si>
    <t>Big Ten TH</t>
  </si>
  <si>
    <t>PH SSO</t>
  </si>
  <si>
    <t>ABC TH</t>
  </si>
  <si>
    <t>Richard Place</t>
  </si>
  <si>
    <t>State WI</t>
  </si>
  <si>
    <t>TSA</t>
  </si>
  <si>
    <t>Walworth</t>
  </si>
  <si>
    <t>PLUS W PSH</t>
  </si>
  <si>
    <t>PLUS M PSH</t>
  </si>
  <si>
    <t>WD</t>
  </si>
  <si>
    <t>W &amp; C</t>
  </si>
  <si>
    <t>YWCA</t>
  </si>
  <si>
    <t>Unit Utilization</t>
  </si>
  <si>
    <t>TOTAL Earned</t>
  </si>
  <si>
    <t>TOTAL Possible</t>
  </si>
  <si>
    <t>City of App.</t>
  </si>
  <si>
    <t>PENALTY POINTS</t>
  </si>
  <si>
    <t>APR On Time</t>
  </si>
  <si>
    <t>&lt; 1 week</t>
  </si>
  <si>
    <t>1 wk - 1 mo</t>
  </si>
  <si>
    <t>&gt;1 month</t>
  </si>
  <si>
    <t>0.1 - 2.9%</t>
  </si>
  <si>
    <t>&gt;6%</t>
  </si>
  <si>
    <t>3 - 5.9%</t>
  </si>
  <si>
    <t>90 - 99%</t>
  </si>
  <si>
    <t>80 - 89%</t>
  </si>
  <si>
    <t>70 - 79%</t>
  </si>
  <si>
    <t>&lt;69%</t>
  </si>
  <si>
    <t>0 - 1%</t>
  </si>
  <si>
    <t>1.1 - 2%</t>
  </si>
  <si>
    <t>2.1 -3%</t>
  </si>
  <si>
    <t>3.1 - 4%</t>
  </si>
  <si>
    <t>&gt;4.1%</t>
  </si>
  <si>
    <t>Jan. PIT</t>
  </si>
  <si>
    <t>QAPR</t>
  </si>
  <si>
    <t>#1</t>
  </si>
  <si>
    <t>#2</t>
  </si>
  <si>
    <t>#3</t>
  </si>
  <si>
    <t>#4</t>
  </si>
  <si>
    <t>Yes</t>
  </si>
  <si>
    <t>No</t>
  </si>
  <si>
    <t xml:space="preserve">July PIT </t>
  </si>
  <si>
    <t>&gt;90%</t>
  </si>
  <si>
    <t>HUD: HS (PSH)</t>
  </si>
  <si>
    <t>HUD: HS (other)</t>
  </si>
  <si>
    <t>&gt;75%</t>
  </si>
  <si>
    <t>65-74%</t>
  </si>
  <si>
    <t>55-64%</t>
  </si>
  <si>
    <t>&lt;54%</t>
  </si>
  <si>
    <t>HUD: Earned Income</t>
  </si>
  <si>
    <t>HUD: Other Income</t>
  </si>
  <si>
    <t>HUD: Main. Ben.</t>
  </si>
  <si>
    <t>&gt;30%</t>
  </si>
  <si>
    <t>20-29%</t>
  </si>
  <si>
    <t>10-19%</t>
  </si>
  <si>
    <t>&gt;54%</t>
  </si>
  <si>
    <t>35-53%</t>
  </si>
  <si>
    <t>20-34%</t>
  </si>
  <si>
    <t>&gt;65%</t>
  </si>
  <si>
    <t>56-64%</t>
  </si>
  <si>
    <t>45-55%</t>
  </si>
  <si>
    <t>High Risk Pool (TH)</t>
  </si>
  <si>
    <t>Rank 1-7</t>
  </si>
  <si>
    <t>Rank 8-14</t>
  </si>
  <si>
    <t>Rank &gt;15</t>
  </si>
  <si>
    <t>High Risk Pool (PSH)</t>
  </si>
  <si>
    <t>High Risk Pool (SSO)</t>
  </si>
  <si>
    <t>Rank 1-4</t>
  </si>
  <si>
    <t>Rank 5-8</t>
  </si>
  <si>
    <t>Rank &gt;9</t>
  </si>
  <si>
    <t>Rank 1-2</t>
  </si>
  <si>
    <t>Rank &gt;3</t>
  </si>
  <si>
    <t>Non-Part.</t>
  </si>
  <si>
    <t>Late Sub.</t>
  </si>
  <si>
    <t>9.26.14</t>
  </si>
  <si>
    <t>Maximum Possible Points</t>
  </si>
  <si>
    <t>Project Points Exceptions</t>
  </si>
  <si>
    <t>West CAP TH</t>
  </si>
  <si>
    <t>Coulee Housing First</t>
  </si>
  <si>
    <t>CAP (DV)</t>
  </si>
  <si>
    <t>W &amp; C (DV)</t>
  </si>
  <si>
    <t>less than full pts.</t>
  </si>
  <si>
    <t>Percentage Score</t>
  </si>
  <si>
    <t>APR on time to HUD (3)</t>
  </si>
  <si>
    <t>$ Returned (3)</t>
  </si>
  <si>
    <t>Unit Utilization (5)</t>
  </si>
  <si>
    <t>Data Completeness (5)</t>
  </si>
  <si>
    <t>Housing Stability (3)</t>
  </si>
  <si>
    <t>Increase Earned Income (3)</t>
  </si>
  <si>
    <t>Increased Other Income (3)</t>
  </si>
  <si>
    <t>Mainstream Benefits (3)</t>
  </si>
  <si>
    <t>July PIT on time (1)</t>
  </si>
  <si>
    <t>Jan. PIT on time (1)</t>
  </si>
  <si>
    <t>QAPR #1 on time (1)</t>
  </si>
  <si>
    <t>QAPR #2 on time (1)</t>
  </si>
  <si>
    <t>QAPR #3 on time (1)</t>
  </si>
  <si>
    <t>QAPR #4 on time (1)</t>
  </si>
  <si>
    <t>Project App. on time (1)</t>
  </si>
  <si>
    <t>Board Request (1)</t>
  </si>
  <si>
    <t>High Risk Pool Score (3)</t>
  </si>
  <si>
    <t>Cost Per Suc. Out</t>
  </si>
  <si>
    <t>Washington County PSH</t>
  </si>
  <si>
    <t>10.2.14</t>
  </si>
  <si>
    <t>10.1.14</t>
  </si>
  <si>
    <t>10.3.14</t>
  </si>
  <si>
    <t>2 days</t>
  </si>
  <si>
    <t>9.29.14</t>
  </si>
  <si>
    <t>47+90</t>
  </si>
  <si>
    <t>42+90</t>
  </si>
  <si>
    <t>32+100</t>
  </si>
  <si>
    <t>42+100</t>
  </si>
  <si>
    <t>11 - TH average</t>
  </si>
  <si>
    <t>TH - Total</t>
  </si>
  <si>
    <t>Voluntary Reallocation of Funds</t>
  </si>
  <si>
    <t>Supportive Service Program</t>
  </si>
  <si>
    <t>FROM</t>
  </si>
  <si>
    <t>TO</t>
  </si>
  <si>
    <t>Project Hope SSO</t>
  </si>
  <si>
    <t>Combined TH Program</t>
  </si>
  <si>
    <t>FDL SSO</t>
  </si>
  <si>
    <t>H-SSO</t>
  </si>
  <si>
    <t>FDL TH</t>
  </si>
  <si>
    <t>YWCA of the Coulee Region</t>
  </si>
  <si>
    <t># Leavers (PSH+ stayers)</t>
  </si>
  <si>
    <t>Tier 1 Total</t>
  </si>
  <si>
    <t>Total ARD (GIW) = $7,518,416   2% NOFA Reduction = $150,368   Limit = $7,368,048</t>
  </si>
  <si>
    <t>Total Earned  minus Penaty</t>
  </si>
  <si>
    <t>10.7.14</t>
  </si>
  <si>
    <t>Rapid Re-Housing Project</t>
  </si>
  <si>
    <t>West CAP Rapid Rehousing Program</t>
  </si>
  <si>
    <t>Winnebagoland Rapid Re-Housing</t>
  </si>
  <si>
    <t>Winnebagoland PSH</t>
  </si>
  <si>
    <t>TOTAL</t>
  </si>
  <si>
    <t>West CAP FIT TH</t>
  </si>
  <si>
    <t>The Youth &amp; Family Project</t>
  </si>
  <si>
    <t>Tier 2 Total</t>
  </si>
  <si>
    <t>Mercy Health System Corp.</t>
  </si>
  <si>
    <t>BONUS</t>
  </si>
  <si>
    <t>House of Mercy PSH</t>
  </si>
  <si>
    <t>new</t>
  </si>
  <si>
    <t>Families in Transition SHP (Combined)</t>
  </si>
  <si>
    <t>Winnebagoland Rapid Rehousing</t>
  </si>
  <si>
    <t>10.23.14</t>
  </si>
  <si>
    <t>BOSCOC</t>
  </si>
  <si>
    <t>Planning Grant</t>
  </si>
  <si>
    <t>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</si>
</sst>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Georgia"/>
      <family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Georgia"/>
      <family val="1"/>
    </font>
    <font>
      <sz val="9"/>
      <name val="Georgia"/>
      <family val="1"/>
    </font>
    <font>
      <b/>
      <sz val="9"/>
      <color theme="1"/>
      <name val="Georgia"/>
      <family val="1"/>
    </font>
    <font>
      <b/>
      <sz val="9"/>
      <color indexed="81"/>
      <name val="Tahoma"/>
      <charset val="1"/>
    </font>
    <font>
      <sz val="9"/>
      <color rgb="FFFF0000"/>
      <name val="Georgia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rgb="FFFF0000"/>
      <name val="Georgia"/>
      <family val="1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wrapText="1"/>
    </xf>
    <xf numFmtId="0" fontId="9" fillId="0" borderId="0" xfId="0" applyFont="1"/>
    <xf numFmtId="3" fontId="10" fillId="8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3" fontId="10" fillId="12" borderId="1" xfId="0" applyNumberFormat="1" applyFont="1" applyFill="1" applyBorder="1" applyAlignment="1">
      <alignment horizontal="center" wrapText="1"/>
    </xf>
    <xf numFmtId="0" fontId="9" fillId="1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wrapText="1"/>
    </xf>
    <xf numFmtId="0" fontId="10" fillId="12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/>
    </xf>
    <xf numFmtId="3" fontId="10" fillId="9" borderId="1" xfId="0" applyNumberFormat="1" applyFont="1" applyFill="1" applyBorder="1" applyAlignment="1">
      <alignment horizontal="center" wrapText="1"/>
    </xf>
    <xf numFmtId="3" fontId="10" fillId="22" borderId="1" xfId="0" applyNumberFormat="1" applyFont="1" applyFill="1" applyBorder="1" applyAlignment="1">
      <alignment horizontal="center" wrapText="1"/>
    </xf>
    <xf numFmtId="3" fontId="10" fillId="17" borderId="1" xfId="0" applyNumberFormat="1" applyFont="1" applyFill="1" applyBorder="1" applyAlignment="1">
      <alignment horizontal="center" wrapText="1"/>
    </xf>
    <xf numFmtId="3" fontId="10" fillId="7" borderId="1" xfId="0" applyNumberFormat="1" applyFont="1" applyFill="1" applyBorder="1" applyAlignment="1">
      <alignment horizontal="center" wrapText="1"/>
    </xf>
    <xf numFmtId="3" fontId="10" fillId="14" borderId="1" xfId="0" applyNumberFormat="1" applyFont="1" applyFill="1" applyBorder="1" applyAlignment="1">
      <alignment horizontal="center" wrapText="1"/>
    </xf>
    <xf numFmtId="3" fontId="10" fillId="13" borderId="1" xfId="0" applyNumberFormat="1" applyFont="1" applyFill="1" applyBorder="1" applyAlignment="1">
      <alignment horizontal="center" wrapText="1"/>
    </xf>
    <xf numFmtId="3" fontId="10" fillId="23" borderId="1" xfId="0" applyNumberFormat="1" applyFont="1" applyFill="1" applyBorder="1" applyAlignment="1">
      <alignment horizontal="center" wrapText="1"/>
    </xf>
    <xf numFmtId="3" fontId="10" fillId="24" borderId="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10" fillId="24" borderId="1" xfId="0" applyFont="1" applyFill="1" applyBorder="1" applyAlignment="1">
      <alignment horizontal="center"/>
    </xf>
    <xf numFmtId="0" fontId="10" fillId="24" borderId="1" xfId="0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 wrapText="1"/>
    </xf>
    <xf numFmtId="164" fontId="10" fillId="12" borderId="1" xfId="0" applyNumberFormat="1" applyFont="1" applyFill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3" fontId="11" fillId="8" borderId="1" xfId="0" applyNumberFormat="1" applyFont="1" applyFill="1" applyBorder="1" applyAlignment="1">
      <alignment horizontal="center" wrapText="1"/>
    </xf>
    <xf numFmtId="9" fontId="10" fillId="8" borderId="1" xfId="0" applyNumberFormat="1" applyFont="1" applyFill="1" applyBorder="1" applyAlignment="1">
      <alignment horizontal="center" wrapText="1"/>
    </xf>
    <xf numFmtId="9" fontId="10" fillId="12" borderId="1" xfId="0" applyNumberFormat="1" applyFont="1" applyFill="1" applyBorder="1" applyAlignment="1">
      <alignment horizontal="center" wrapText="1"/>
    </xf>
    <xf numFmtId="9" fontId="9" fillId="0" borderId="0" xfId="0" applyNumberFormat="1" applyFont="1" applyBorder="1" applyAlignment="1">
      <alignment horizont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65" fontId="10" fillId="8" borderId="1" xfId="0" applyNumberFormat="1" applyFont="1" applyFill="1" applyBorder="1" applyAlignment="1">
      <alignment horizontal="center" wrapText="1"/>
    </xf>
    <xf numFmtId="165" fontId="10" fillId="8" borderId="1" xfId="0" applyNumberFormat="1" applyFont="1" applyFill="1" applyBorder="1" applyAlignment="1">
      <alignment horizontal="center"/>
    </xf>
    <xf numFmtId="165" fontId="10" fillId="12" borderId="1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9" fontId="12" fillId="4" borderId="1" xfId="0" applyNumberFormat="1" applyFont="1" applyFill="1" applyBorder="1" applyAlignment="1">
      <alignment horizontal="center" wrapText="1"/>
    </xf>
    <xf numFmtId="9" fontId="12" fillId="7" borderId="1" xfId="0" applyNumberFormat="1" applyFont="1" applyFill="1" applyBorder="1" applyAlignment="1">
      <alignment horizontal="center" wrapText="1"/>
    </xf>
    <xf numFmtId="9" fontId="8" fillId="0" borderId="0" xfId="0" applyNumberFormat="1" applyFont="1" applyBorder="1" applyAlignment="1">
      <alignment horizontal="center" wrapText="1"/>
    </xf>
    <xf numFmtId="10" fontId="10" fillId="2" borderId="1" xfId="0" applyNumberFormat="1" applyFont="1" applyFill="1" applyBorder="1" applyAlignment="1">
      <alignment horizontal="center" vertical="center" wrapText="1"/>
    </xf>
    <xf numFmtId="10" fontId="10" fillId="17" borderId="1" xfId="0" applyNumberFormat="1" applyFont="1" applyFill="1" applyBorder="1" applyAlignment="1">
      <alignment horizontal="center" wrapText="1"/>
    </xf>
    <xf numFmtId="10" fontId="10" fillId="4" borderId="1" xfId="0" applyNumberFormat="1" applyFont="1" applyFill="1" applyBorder="1" applyAlignment="1">
      <alignment horizontal="center" wrapText="1"/>
    </xf>
    <xf numFmtId="10" fontId="10" fillId="12" borderId="1" xfId="0" applyNumberFormat="1" applyFont="1" applyFill="1" applyBorder="1" applyAlignment="1">
      <alignment horizontal="center" wrapText="1"/>
    </xf>
    <xf numFmtId="10" fontId="9" fillId="0" borderId="0" xfId="0" applyNumberFormat="1" applyFont="1" applyBorder="1" applyAlignment="1">
      <alignment horizontal="center" wrapText="1"/>
    </xf>
    <xf numFmtId="9" fontId="10" fillId="22" borderId="1" xfId="0" applyNumberFormat="1" applyFont="1" applyFill="1" applyBorder="1" applyAlignment="1">
      <alignment horizontal="center" wrapText="1"/>
    </xf>
    <xf numFmtId="9" fontId="10" fillId="23" borderId="1" xfId="0" applyNumberFormat="1" applyFont="1" applyFill="1" applyBorder="1" applyAlignment="1">
      <alignment horizontal="center" wrapText="1"/>
    </xf>
    <xf numFmtId="9" fontId="10" fillId="1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3" fontId="10" fillId="26" borderId="1" xfId="0" applyNumberFormat="1" applyFont="1" applyFill="1" applyBorder="1" applyAlignment="1">
      <alignment horizontal="center" wrapText="1"/>
    </xf>
    <xf numFmtId="0" fontId="12" fillId="15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left" vertical="center" wrapText="1"/>
    </xf>
    <xf numFmtId="0" fontId="1" fillId="27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9" fontId="0" fillId="9" borderId="1" xfId="0" applyNumberFormat="1" applyFill="1" applyBorder="1" applyAlignment="1">
      <alignment horizontal="left"/>
    </xf>
    <xf numFmtId="0" fontId="0" fillId="9" borderId="5" xfId="0" applyFill="1" applyBorder="1" applyAlignment="1">
      <alignment horizontal="center"/>
    </xf>
    <xf numFmtId="0" fontId="0" fillId="16" borderId="1" xfId="0" applyFill="1" applyBorder="1"/>
    <xf numFmtId="0" fontId="0" fillId="16" borderId="1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5" borderId="1" xfId="0" applyFill="1" applyBorder="1"/>
    <xf numFmtId="0" fontId="0" fillId="15" borderId="1" xfId="0" applyFill="1" applyBorder="1" applyAlignment="1">
      <alignment horizontal="center"/>
    </xf>
    <xf numFmtId="0" fontId="0" fillId="24" borderId="1" xfId="0" applyFill="1" applyBorder="1"/>
    <xf numFmtId="0" fontId="0" fillId="24" borderId="1" xfId="0" applyFill="1" applyBorder="1" applyAlignment="1">
      <alignment horizontal="center"/>
    </xf>
    <xf numFmtId="0" fontId="0" fillId="28" borderId="1" xfId="0" applyFill="1" applyBorder="1"/>
    <xf numFmtId="0" fontId="0" fillId="28" borderId="1" xfId="0" applyFill="1" applyBorder="1" applyAlignment="1">
      <alignment horizontal="center"/>
    </xf>
    <xf numFmtId="0" fontId="0" fillId="29" borderId="1" xfId="0" applyFill="1" applyBorder="1"/>
    <xf numFmtId="0" fontId="0" fillId="29" borderId="1" xfId="0" applyFill="1" applyBorder="1" applyAlignment="1">
      <alignment horizontal="center"/>
    </xf>
    <xf numFmtId="0" fontId="0" fillId="27" borderId="1" xfId="0" applyFill="1" applyBorder="1"/>
    <xf numFmtId="0" fontId="0" fillId="27" borderId="1" xfId="0" applyFill="1" applyBorder="1" applyAlignment="1">
      <alignment horizontal="center"/>
    </xf>
    <xf numFmtId="0" fontId="0" fillId="18" borderId="1" xfId="0" applyFill="1" applyBorder="1"/>
    <xf numFmtId="0" fontId="0" fillId="18" borderId="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31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1" fillId="20" borderId="1" xfId="0" applyFont="1" applyFill="1" applyBorder="1"/>
    <xf numFmtId="9" fontId="0" fillId="12" borderId="1" xfId="0" applyNumberFormat="1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10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8" fillId="20" borderId="0" xfId="0" applyFont="1" applyFill="1" applyBorder="1" applyAlignment="1">
      <alignment horizontal="center" wrapText="1"/>
    </xf>
    <xf numFmtId="0" fontId="0" fillId="19" borderId="1" xfId="0" applyFill="1" applyBorder="1" applyAlignment="1">
      <alignment horizontal="center"/>
    </xf>
    <xf numFmtId="0" fontId="15" fillId="1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6" fillId="25" borderId="1" xfId="0" applyFont="1" applyFill="1" applyBorder="1" applyAlignment="1">
      <alignment horizontal="center" vertical="center" wrapText="1"/>
    </xf>
    <xf numFmtId="0" fontId="0" fillId="2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5" fillId="21" borderId="1" xfId="0" applyNumberFormat="1" applyFont="1" applyFill="1" applyBorder="1" applyAlignment="1">
      <alignment horizontal="center" vertical="center" wrapText="1"/>
    </xf>
    <xf numFmtId="165" fontId="1" fillId="21" borderId="1" xfId="0" applyNumberFormat="1" applyFont="1" applyFill="1" applyBorder="1" applyAlignment="1">
      <alignment horizontal="center" vertical="center" wrapText="1"/>
    </xf>
    <xf numFmtId="165" fontId="1" fillId="21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11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4" borderId="8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 wrapText="1"/>
    </xf>
    <xf numFmtId="9" fontId="4" fillId="0" borderId="0" xfId="0" applyNumberFormat="1" applyFont="1" applyFill="1"/>
    <xf numFmtId="164" fontId="7" fillId="0" borderId="0" xfId="0" applyNumberFormat="1" applyFont="1" applyFill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5" borderId="7" xfId="0" applyNumberFormat="1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164" fontId="10" fillId="8" borderId="14" xfId="0" applyNumberFormat="1" applyFont="1" applyFill="1" applyBorder="1" applyAlignment="1">
      <alignment horizontal="center" wrapText="1"/>
    </xf>
    <xf numFmtId="164" fontId="10" fillId="8" borderId="4" xfId="0" applyNumberFormat="1" applyFont="1" applyFill="1" applyBorder="1" applyAlignment="1">
      <alignment horizontal="center" wrapText="1"/>
    </xf>
    <xf numFmtId="164" fontId="10" fillId="8" borderId="9" xfId="0" applyNumberFormat="1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6" fontId="4" fillId="0" borderId="5" xfId="0" applyNumberFormat="1" applyFont="1" applyFill="1" applyBorder="1"/>
    <xf numFmtId="164" fontId="17" fillId="0" borderId="5" xfId="0" applyNumberFormat="1" applyFont="1" applyFill="1" applyBorder="1" applyAlignment="1">
      <alignment horizontal="right"/>
    </xf>
    <xf numFmtId="164" fontId="4" fillId="4" borderId="5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wrapText="1"/>
    </xf>
    <xf numFmtId="3" fontId="10" fillId="12" borderId="17" xfId="0" applyNumberFormat="1" applyFont="1" applyFill="1" applyBorder="1" applyAlignment="1">
      <alignment horizontal="center" wrapText="1"/>
    </xf>
    <xf numFmtId="10" fontId="10" fillId="12" borderId="17" xfId="0" applyNumberFormat="1" applyFont="1" applyFill="1" applyBorder="1" applyAlignment="1">
      <alignment horizontal="center" wrapText="1"/>
    </xf>
    <xf numFmtId="3" fontId="10" fillId="14" borderId="17" xfId="0" applyNumberFormat="1" applyFont="1" applyFill="1" applyBorder="1" applyAlignment="1">
      <alignment horizontal="center" wrapText="1"/>
    </xf>
    <xf numFmtId="3" fontId="10" fillId="4" borderId="17" xfId="0" applyNumberFormat="1" applyFont="1" applyFill="1" applyBorder="1" applyAlignment="1">
      <alignment horizontal="center" wrapText="1"/>
    </xf>
    <xf numFmtId="9" fontId="10" fillId="12" borderId="17" xfId="0" applyNumberFormat="1" applyFont="1" applyFill="1" applyBorder="1" applyAlignment="1">
      <alignment horizontal="center" wrapText="1"/>
    </xf>
    <xf numFmtId="0" fontId="10" fillId="12" borderId="17" xfId="0" applyFont="1" applyFill="1" applyBorder="1" applyAlignment="1">
      <alignment horizontal="center"/>
    </xf>
    <xf numFmtId="3" fontId="10" fillId="9" borderId="18" xfId="0" applyNumberFormat="1" applyFont="1" applyFill="1" applyBorder="1" applyAlignment="1">
      <alignment horizontal="center" wrapText="1"/>
    </xf>
    <xf numFmtId="3" fontId="10" fillId="7" borderId="18" xfId="0" applyNumberFormat="1" applyFont="1" applyFill="1" applyBorder="1" applyAlignment="1">
      <alignment horizontal="center" wrapText="1"/>
    </xf>
    <xf numFmtId="9" fontId="12" fillId="7" borderId="18" xfId="0" applyNumberFormat="1" applyFont="1" applyFill="1" applyBorder="1" applyAlignment="1">
      <alignment horizontal="center" wrapText="1"/>
    </xf>
    <xf numFmtId="3" fontId="10" fillId="17" borderId="18" xfId="0" applyNumberFormat="1" applyFont="1" applyFill="1" applyBorder="1" applyAlignment="1">
      <alignment horizontal="center" wrapText="1"/>
    </xf>
    <xf numFmtId="10" fontId="10" fillId="17" borderId="18" xfId="0" applyNumberFormat="1" applyFont="1" applyFill="1" applyBorder="1" applyAlignment="1">
      <alignment horizontal="center" wrapText="1"/>
    </xf>
    <xf numFmtId="3" fontId="10" fillId="14" borderId="18" xfId="0" applyNumberFormat="1" applyFont="1" applyFill="1" applyBorder="1" applyAlignment="1">
      <alignment horizontal="center" wrapText="1"/>
    </xf>
    <xf numFmtId="3" fontId="10" fillId="22" borderId="18" xfId="0" applyNumberFormat="1" applyFont="1" applyFill="1" applyBorder="1" applyAlignment="1">
      <alignment horizontal="center" wrapText="1"/>
    </xf>
    <xf numFmtId="9" fontId="10" fillId="22" borderId="18" xfId="0" applyNumberFormat="1" applyFont="1" applyFill="1" applyBorder="1" applyAlignment="1">
      <alignment horizontal="center" wrapText="1"/>
    </xf>
    <xf numFmtId="3" fontId="10" fillId="8" borderId="18" xfId="0" applyNumberFormat="1" applyFont="1" applyFill="1" applyBorder="1" applyAlignment="1">
      <alignment horizontal="center" wrapText="1"/>
    </xf>
    <xf numFmtId="9" fontId="10" fillId="8" borderId="18" xfId="0" applyNumberFormat="1" applyFont="1" applyFill="1" applyBorder="1" applyAlignment="1">
      <alignment horizontal="center" wrapText="1"/>
    </xf>
    <xf numFmtId="3" fontId="10" fillId="23" borderId="18" xfId="0" applyNumberFormat="1" applyFont="1" applyFill="1" applyBorder="1" applyAlignment="1">
      <alignment horizontal="center" wrapText="1"/>
    </xf>
    <xf numFmtId="9" fontId="10" fillId="23" borderId="18" xfId="0" applyNumberFormat="1" applyFont="1" applyFill="1" applyBorder="1" applyAlignment="1">
      <alignment horizontal="center" wrapText="1"/>
    </xf>
    <xf numFmtId="3" fontId="10" fillId="13" borderId="18" xfId="0" applyNumberFormat="1" applyFont="1" applyFill="1" applyBorder="1" applyAlignment="1">
      <alignment horizontal="center" wrapText="1"/>
    </xf>
    <xf numFmtId="9" fontId="10" fillId="13" borderId="18" xfId="0" applyNumberFormat="1" applyFont="1" applyFill="1" applyBorder="1" applyAlignment="1">
      <alignment horizontal="center" wrapText="1"/>
    </xf>
    <xf numFmtId="0" fontId="10" fillId="24" borderId="18" xfId="0" applyFont="1" applyFill="1" applyBorder="1" applyAlignment="1">
      <alignment horizontal="center"/>
    </xf>
    <xf numFmtId="3" fontId="10" fillId="24" borderId="18" xfId="0" applyNumberFormat="1" applyFont="1" applyFill="1" applyBorder="1" applyAlignment="1">
      <alignment horizontal="center" wrapText="1"/>
    </xf>
    <xf numFmtId="9" fontId="12" fillId="12" borderId="20" xfId="0" applyNumberFormat="1" applyFont="1" applyFill="1" applyBorder="1" applyAlignment="1">
      <alignment horizontal="center" wrapText="1"/>
    </xf>
    <xf numFmtId="3" fontId="12" fillId="12" borderId="19" xfId="0" applyNumberFormat="1" applyFont="1" applyFill="1" applyBorder="1" applyAlignment="1">
      <alignment horizontal="center" wrapText="1"/>
    </xf>
    <xf numFmtId="3" fontId="12" fillId="12" borderId="20" xfId="0" applyNumberFormat="1" applyFont="1" applyFill="1" applyBorder="1" applyAlignment="1">
      <alignment horizontal="center" wrapText="1"/>
    </xf>
    <xf numFmtId="10" fontId="12" fillId="12" borderId="20" xfId="0" applyNumberFormat="1" applyFont="1" applyFill="1" applyBorder="1" applyAlignment="1">
      <alignment horizontal="center" wrapText="1"/>
    </xf>
    <xf numFmtId="3" fontId="12" fillId="14" borderId="20" xfId="0" applyNumberFormat="1" applyFont="1" applyFill="1" applyBorder="1" applyAlignment="1">
      <alignment horizontal="center" wrapText="1"/>
    </xf>
    <xf numFmtId="3" fontId="12" fillId="4" borderId="20" xfId="0" applyNumberFormat="1" applyFont="1" applyFill="1" applyBorder="1" applyAlignment="1">
      <alignment horizontal="center" wrapText="1"/>
    </xf>
    <xf numFmtId="0" fontId="12" fillId="12" borderId="20" xfId="0" applyFont="1" applyFill="1" applyBorder="1" applyAlignment="1">
      <alignment horizontal="center"/>
    </xf>
    <xf numFmtId="3" fontId="12" fillId="12" borderId="21" xfId="0" applyNumberFormat="1" applyFont="1" applyFill="1" applyBorder="1" applyAlignment="1">
      <alignment horizontal="center" wrapText="1"/>
    </xf>
    <xf numFmtId="0" fontId="0" fillId="26" borderId="1" xfId="0" applyFont="1" applyFill="1" applyBorder="1" applyAlignment="1">
      <alignment horizontal="center" wrapText="1"/>
    </xf>
    <xf numFmtId="164" fontId="10" fillId="4" borderId="4" xfId="0" applyNumberFormat="1" applyFont="1" applyFill="1" applyBorder="1" applyAlignment="1">
      <alignment horizontal="center" wrapText="1"/>
    </xf>
    <xf numFmtId="164" fontId="10" fillId="17" borderId="1" xfId="0" applyNumberFormat="1" applyFont="1" applyFill="1" applyBorder="1" applyAlignment="1">
      <alignment horizontal="center" wrapText="1"/>
    </xf>
    <xf numFmtId="164" fontId="10" fillId="17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3" fontId="12" fillId="26" borderId="1" xfId="0" applyNumberFormat="1" applyFont="1" applyFill="1" applyBorder="1" applyAlignment="1">
      <alignment horizontal="center" wrapText="1"/>
    </xf>
    <xf numFmtId="3" fontId="12" fillId="26" borderId="18" xfId="0" applyNumberFormat="1" applyFont="1" applyFill="1" applyBorder="1" applyAlignment="1">
      <alignment horizontal="center" wrapText="1"/>
    </xf>
    <xf numFmtId="164" fontId="22" fillId="0" borderId="1" xfId="0" applyNumberFormat="1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/>
    </xf>
    <xf numFmtId="3" fontId="4" fillId="0" borderId="5" xfId="0" applyNumberFormat="1" applyFont="1" applyFill="1" applyBorder="1"/>
    <xf numFmtId="3" fontId="7" fillId="0" borderId="1" xfId="0" applyNumberFormat="1" applyFont="1" applyFill="1" applyBorder="1"/>
    <xf numFmtId="164" fontId="18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164" fontId="23" fillId="6" borderId="5" xfId="0" applyNumberFormat="1" applyFont="1" applyFill="1" applyBorder="1" applyAlignment="1">
      <alignment horizontal="right"/>
    </xf>
    <xf numFmtId="164" fontId="17" fillId="21" borderId="5" xfId="0" applyNumberFormat="1" applyFont="1" applyFill="1" applyBorder="1" applyAlignment="1">
      <alignment horizontal="right"/>
    </xf>
    <xf numFmtId="164" fontId="4" fillId="21" borderId="5" xfId="0" applyNumberFormat="1" applyFont="1" applyFill="1" applyBorder="1" applyAlignment="1">
      <alignment horizontal="right"/>
    </xf>
    <xf numFmtId="164" fontId="23" fillId="21" borderId="5" xfId="0" applyNumberFormat="1" applyFont="1" applyFill="1" applyBorder="1" applyAlignment="1">
      <alignment horizontal="right"/>
    </xf>
    <xf numFmtId="6" fontId="4" fillId="21" borderId="5" xfId="0" applyNumberFormat="1" applyFont="1" applyFill="1" applyBorder="1"/>
    <xf numFmtId="0" fontId="7" fillId="21" borderId="1" xfId="0" applyFont="1" applyFill="1" applyBorder="1"/>
    <xf numFmtId="0" fontId="7" fillId="21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3" fontId="4" fillId="6" borderId="1" xfId="0" applyNumberFormat="1" applyFont="1" applyFill="1" applyBorder="1"/>
    <xf numFmtId="3" fontId="7" fillId="21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3" fontId="7" fillId="6" borderId="1" xfId="0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/>
    </xf>
    <xf numFmtId="9" fontId="1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26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9" fontId="4" fillId="0" borderId="1" xfId="0" applyNumberFormat="1" applyFont="1" applyFill="1" applyBorder="1" applyAlignment="1">
      <alignment horizontal="center" wrapText="1"/>
    </xf>
    <xf numFmtId="0" fontId="17" fillId="26" borderId="1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/>
    </xf>
    <xf numFmtId="9" fontId="18" fillId="0" borderId="1" xfId="0" applyNumberFormat="1" applyFont="1" applyFill="1" applyBorder="1" applyAlignment="1">
      <alignment horizontal="center" wrapText="1"/>
    </xf>
    <xf numFmtId="9" fontId="18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6" fontId="17" fillId="0" borderId="5" xfId="0" applyNumberFormat="1" applyFont="1" applyFill="1" applyBorder="1"/>
    <xf numFmtId="0" fontId="17" fillId="0" borderId="5" xfId="0" applyFont="1" applyFill="1" applyBorder="1" applyAlignment="1">
      <alignment wrapText="1"/>
    </xf>
    <xf numFmtId="0" fontId="17" fillId="0" borderId="0" xfId="0" applyFont="1" applyFill="1" applyBorder="1"/>
    <xf numFmtId="0" fontId="17" fillId="0" borderId="0" xfId="0" applyFont="1" applyFill="1"/>
    <xf numFmtId="9" fontId="23" fillId="33" borderId="1" xfId="0" applyNumberFormat="1" applyFont="1" applyFill="1" applyBorder="1" applyAlignment="1">
      <alignment horizontal="center"/>
    </xf>
    <xf numFmtId="164" fontId="17" fillId="33" borderId="5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24" fillId="11" borderId="0" xfId="0" applyFont="1" applyFill="1" applyAlignment="1">
      <alignment horizontal="left" wrapText="1"/>
    </xf>
    <xf numFmtId="9" fontId="4" fillId="26" borderId="1" xfId="0" applyNumberFormat="1" applyFont="1" applyFill="1" applyBorder="1" applyAlignment="1">
      <alignment horizontal="center" wrapText="1"/>
    </xf>
    <xf numFmtId="9" fontId="4" fillId="26" borderId="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7" fillId="32" borderId="5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 wrapText="1"/>
    </xf>
    <xf numFmtId="164" fontId="7" fillId="21" borderId="1" xfId="0" applyNumberFormat="1" applyFont="1" applyFill="1" applyBorder="1" applyAlignment="1">
      <alignment horizontal="center"/>
    </xf>
    <xf numFmtId="164" fontId="4" fillId="6" borderId="5" xfId="0" applyNumberFormat="1" applyFont="1" applyFill="1" applyBorder="1" applyAlignment="1">
      <alignment horizontal="center"/>
    </xf>
    <xf numFmtId="164" fontId="4" fillId="6" borderId="13" xfId="0" applyNumberFormat="1" applyFont="1" applyFill="1" applyBorder="1" applyAlignment="1">
      <alignment horizontal="center"/>
    </xf>
    <xf numFmtId="0" fontId="7" fillId="32" borderId="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7" fillId="21" borderId="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19" borderId="1" xfId="0" applyFill="1" applyBorder="1" applyAlignment="1">
      <alignment horizontal="left"/>
    </xf>
    <xf numFmtId="0" fontId="0" fillId="24" borderId="1" xfId="0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0" fillId="30" borderId="1" xfId="0" applyFill="1" applyBorder="1" applyAlignment="1">
      <alignment horizontal="left"/>
    </xf>
    <xf numFmtId="0" fontId="1" fillId="24" borderId="1" xfId="0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0" fontId="1" fillId="30" borderId="1" xfId="0" applyFont="1" applyFill="1" applyBorder="1" applyAlignment="1">
      <alignment horizontal="center"/>
    </xf>
    <xf numFmtId="0" fontId="0" fillId="31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1" fillId="28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7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29" borderId="1" xfId="0" applyFont="1" applyFill="1" applyBorder="1" applyAlignment="1">
      <alignment horizontal="center"/>
    </xf>
    <xf numFmtId="0" fontId="1" fillId="31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6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7"/>
  <sheetViews>
    <sheetView tabSelected="1" topLeftCell="A37" zoomScale="75" zoomScaleNormal="75" workbookViewId="0">
      <selection activeCell="L43" sqref="L43"/>
    </sheetView>
  </sheetViews>
  <sheetFormatPr defaultRowHeight="15.75" x14ac:dyDescent="0.25"/>
  <cols>
    <col min="1" max="1" width="7.7109375" style="152" customWidth="1"/>
    <col min="2" max="2" width="29.85546875" style="151" customWidth="1"/>
    <col min="3" max="3" width="6.85546875" style="151" customWidth="1"/>
    <col min="4" max="4" width="32.7109375" style="154" customWidth="1"/>
    <col min="5" max="5" width="9" style="155" customWidth="1"/>
    <col min="6" max="6" width="15.5703125" style="152" customWidth="1"/>
    <col min="7" max="7" width="14.85546875" style="166" customWidth="1"/>
    <col min="8" max="8" width="14.7109375" style="223" customWidth="1"/>
    <col min="9" max="12" width="9.140625" style="152"/>
    <col min="13" max="13" width="19" style="152" customWidth="1"/>
    <col min="14" max="16384" width="9.140625" style="152"/>
  </cols>
  <sheetData>
    <row r="1" spans="1:8" ht="32.25" customHeight="1" x14ac:dyDescent="0.25">
      <c r="A1" s="290" t="s">
        <v>95</v>
      </c>
      <c r="B1" s="290"/>
      <c r="C1" s="290"/>
      <c r="D1" s="290"/>
      <c r="E1" s="290"/>
      <c r="F1" s="290"/>
      <c r="G1" s="290"/>
      <c r="H1" s="222"/>
    </row>
    <row r="2" spans="1:8" s="153" customFormat="1" ht="14.25" customHeight="1" x14ac:dyDescent="0.25">
      <c r="A2" s="288"/>
      <c r="B2" s="288"/>
      <c r="C2" s="288"/>
      <c r="D2" s="288"/>
      <c r="E2" s="288"/>
      <c r="F2" s="288"/>
      <c r="G2" s="166"/>
      <c r="H2" s="222"/>
    </row>
    <row r="3" spans="1:8" ht="30" customHeight="1" x14ac:dyDescent="0.25">
      <c r="A3" s="242" t="s">
        <v>69</v>
      </c>
      <c r="B3" s="242" t="s">
        <v>2</v>
      </c>
      <c r="C3" s="242" t="s">
        <v>1</v>
      </c>
      <c r="D3" s="243" t="s">
        <v>68</v>
      </c>
      <c r="E3" s="244" t="s">
        <v>67</v>
      </c>
      <c r="F3" s="245" t="s">
        <v>96</v>
      </c>
      <c r="G3" s="274" t="s">
        <v>379</v>
      </c>
    </row>
    <row r="4" spans="1:8" ht="33" customHeight="1" x14ac:dyDescent="0.25">
      <c r="A4" s="236">
        <v>1</v>
      </c>
      <c r="B4" s="246" t="s">
        <v>114</v>
      </c>
      <c r="C4" s="247" t="s">
        <v>64</v>
      </c>
      <c r="D4" s="246" t="s">
        <v>65</v>
      </c>
      <c r="E4" s="248">
        <v>1</v>
      </c>
      <c r="F4" s="167">
        <v>371429</v>
      </c>
      <c r="G4" s="171"/>
    </row>
    <row r="5" spans="1:8" ht="33" customHeight="1" x14ac:dyDescent="0.25">
      <c r="A5" s="236">
        <v>2</v>
      </c>
      <c r="B5" s="246" t="s">
        <v>34</v>
      </c>
      <c r="C5" s="247" t="s">
        <v>88</v>
      </c>
      <c r="D5" s="254" t="s">
        <v>408</v>
      </c>
      <c r="E5" s="272" t="s">
        <v>418</v>
      </c>
      <c r="F5" s="167">
        <v>232933</v>
      </c>
      <c r="G5" s="171"/>
    </row>
    <row r="6" spans="1:8" ht="33" customHeight="1" x14ac:dyDescent="0.25">
      <c r="A6" s="236">
        <v>3</v>
      </c>
      <c r="B6" s="266" t="s">
        <v>29</v>
      </c>
      <c r="C6" s="247" t="s">
        <v>88</v>
      </c>
      <c r="D6" s="267" t="s">
        <v>407</v>
      </c>
      <c r="E6" s="272" t="s">
        <v>418</v>
      </c>
      <c r="F6" s="268">
        <v>269972</v>
      </c>
      <c r="G6" s="171"/>
    </row>
    <row r="7" spans="1:8" s="271" customFormat="1" ht="33" customHeight="1" x14ac:dyDescent="0.25">
      <c r="A7" s="236">
        <v>4</v>
      </c>
      <c r="B7" s="265" t="s">
        <v>3</v>
      </c>
      <c r="C7" s="247" t="s">
        <v>88</v>
      </c>
      <c r="D7" s="269" t="s">
        <v>420</v>
      </c>
      <c r="E7" s="272" t="s">
        <v>418</v>
      </c>
      <c r="F7" s="169">
        <v>255436</v>
      </c>
      <c r="G7" s="171"/>
      <c r="H7" s="270"/>
    </row>
    <row r="8" spans="1:8" s="271" customFormat="1" ht="33" customHeight="1" x14ac:dyDescent="0.25">
      <c r="A8" s="236">
        <v>5</v>
      </c>
      <c r="B8" s="266" t="s">
        <v>3</v>
      </c>
      <c r="C8" s="247" t="s">
        <v>11</v>
      </c>
      <c r="D8" s="266" t="s">
        <v>410</v>
      </c>
      <c r="E8" s="272" t="s">
        <v>418</v>
      </c>
      <c r="F8" s="169">
        <v>129475</v>
      </c>
      <c r="G8" s="171"/>
      <c r="H8" s="270"/>
    </row>
    <row r="9" spans="1:8" s="271" customFormat="1" ht="22.5" customHeight="1" x14ac:dyDescent="0.25">
      <c r="A9" s="236">
        <v>6</v>
      </c>
      <c r="B9" s="265" t="s">
        <v>38</v>
      </c>
      <c r="C9" s="247" t="s">
        <v>88</v>
      </c>
      <c r="D9" s="265" t="s">
        <v>88</v>
      </c>
      <c r="E9" s="272" t="s">
        <v>418</v>
      </c>
      <c r="F9" s="169">
        <v>119919</v>
      </c>
      <c r="G9" s="171"/>
      <c r="H9" s="270"/>
    </row>
    <row r="10" spans="1:8" ht="33" customHeight="1" x14ac:dyDescent="0.25">
      <c r="A10" s="236">
        <v>7</v>
      </c>
      <c r="B10" s="249" t="s">
        <v>50</v>
      </c>
      <c r="C10" s="236" t="s">
        <v>6</v>
      </c>
      <c r="D10" s="250" t="s">
        <v>23</v>
      </c>
      <c r="E10" s="251">
        <v>0.92100000000000004</v>
      </c>
      <c r="F10" s="167">
        <v>162842</v>
      </c>
      <c r="G10" s="172">
        <v>10178</v>
      </c>
    </row>
    <row r="11" spans="1:8" ht="24" customHeight="1" x14ac:dyDescent="0.25">
      <c r="A11" s="236">
        <v>8</v>
      </c>
      <c r="B11" s="249" t="s">
        <v>14</v>
      </c>
      <c r="C11" s="236" t="s">
        <v>6</v>
      </c>
      <c r="D11" s="249" t="s">
        <v>15</v>
      </c>
      <c r="E11" s="251">
        <v>0.9</v>
      </c>
      <c r="F11" s="167">
        <v>107025</v>
      </c>
      <c r="G11" s="172">
        <v>6296</v>
      </c>
    </row>
    <row r="12" spans="1:8" ht="33" customHeight="1" x14ac:dyDescent="0.25">
      <c r="A12" s="236">
        <v>9</v>
      </c>
      <c r="B12" s="246" t="s">
        <v>27</v>
      </c>
      <c r="C12" s="252" t="s">
        <v>6</v>
      </c>
      <c r="D12" s="246" t="s">
        <v>56</v>
      </c>
      <c r="E12" s="248">
        <v>0.89500000000000002</v>
      </c>
      <c r="F12" s="167">
        <v>180539</v>
      </c>
      <c r="G12" s="172">
        <v>25791</v>
      </c>
    </row>
    <row r="13" spans="1:8" ht="33" customHeight="1" x14ac:dyDescent="0.25">
      <c r="A13" s="236">
        <v>10</v>
      </c>
      <c r="B13" s="249" t="s">
        <v>22</v>
      </c>
      <c r="C13" s="236" t="s">
        <v>11</v>
      </c>
      <c r="D13" s="250" t="s">
        <v>49</v>
      </c>
      <c r="E13" s="248">
        <v>0.89500000000000002</v>
      </c>
      <c r="F13" s="167">
        <v>148693</v>
      </c>
      <c r="G13" s="172">
        <v>29693</v>
      </c>
    </row>
    <row r="14" spans="1:8" ht="31.5" x14ac:dyDescent="0.25">
      <c r="A14" s="236">
        <v>11</v>
      </c>
      <c r="B14" s="265" t="s">
        <v>34</v>
      </c>
      <c r="C14" s="247" t="s">
        <v>6</v>
      </c>
      <c r="D14" s="265" t="s">
        <v>419</v>
      </c>
      <c r="E14" s="248">
        <v>0.88900000000000001</v>
      </c>
      <c r="F14" s="273">
        <v>343868</v>
      </c>
      <c r="G14" s="213">
        <v>14984</v>
      </c>
    </row>
    <row r="15" spans="1:8" ht="33" customHeight="1" x14ac:dyDescent="0.25">
      <c r="A15" s="236">
        <v>12</v>
      </c>
      <c r="B15" s="253" t="s">
        <v>39</v>
      </c>
      <c r="C15" s="247" t="s">
        <v>17</v>
      </c>
      <c r="D15" s="254" t="s">
        <v>40</v>
      </c>
      <c r="E15" s="248">
        <v>0.879</v>
      </c>
      <c r="F15" s="168">
        <v>118755</v>
      </c>
      <c r="G15" s="172">
        <v>10594</v>
      </c>
    </row>
    <row r="16" spans="1:8" ht="31.5" customHeight="1" x14ac:dyDescent="0.25">
      <c r="A16" s="236">
        <v>13</v>
      </c>
      <c r="B16" s="249" t="s">
        <v>401</v>
      </c>
      <c r="C16" s="236" t="s">
        <v>6</v>
      </c>
      <c r="D16" s="249" t="s">
        <v>13</v>
      </c>
      <c r="E16" s="251">
        <v>0.86799999999999999</v>
      </c>
      <c r="F16" s="167">
        <v>74720</v>
      </c>
      <c r="G16" s="213">
        <v>7472</v>
      </c>
    </row>
    <row r="17" spans="1:7" ht="33" customHeight="1" x14ac:dyDescent="0.25">
      <c r="A17" s="236">
        <v>14</v>
      </c>
      <c r="B17" s="246" t="s">
        <v>41</v>
      </c>
      <c r="C17" s="247" t="s">
        <v>6</v>
      </c>
      <c r="D17" s="254" t="s">
        <v>18</v>
      </c>
      <c r="E17" s="248">
        <v>0.86799999999999999</v>
      </c>
      <c r="F17" s="168">
        <v>143243</v>
      </c>
      <c r="G17" s="172">
        <v>7958</v>
      </c>
    </row>
    <row r="18" spans="1:7" ht="33" customHeight="1" x14ac:dyDescent="0.25">
      <c r="A18" s="236">
        <v>15</v>
      </c>
      <c r="B18" s="246" t="s">
        <v>20</v>
      </c>
      <c r="C18" s="236" t="s">
        <v>6</v>
      </c>
      <c r="D18" s="254" t="s">
        <v>13</v>
      </c>
      <c r="E18" s="248">
        <v>0.84599999999999997</v>
      </c>
      <c r="F18" s="215">
        <v>94379</v>
      </c>
      <c r="G18" s="172">
        <v>5899</v>
      </c>
    </row>
    <row r="19" spans="1:7" ht="33" customHeight="1" x14ac:dyDescent="0.25">
      <c r="A19" s="236">
        <v>16</v>
      </c>
      <c r="B19" s="249" t="s">
        <v>28</v>
      </c>
      <c r="C19" s="236" t="s">
        <v>6</v>
      </c>
      <c r="D19" s="250" t="s">
        <v>37</v>
      </c>
      <c r="E19" s="251">
        <v>0.84599999999999997</v>
      </c>
      <c r="F19" s="167">
        <v>267328</v>
      </c>
      <c r="G19" s="172">
        <v>7638</v>
      </c>
    </row>
    <row r="20" spans="1:7" ht="33" customHeight="1" x14ac:dyDescent="0.25">
      <c r="A20" s="236">
        <v>17</v>
      </c>
      <c r="B20" s="246" t="s">
        <v>41</v>
      </c>
      <c r="C20" s="247" t="s">
        <v>6</v>
      </c>
      <c r="D20" s="254" t="s">
        <v>255</v>
      </c>
      <c r="E20" s="248">
        <v>0.84599999999999997</v>
      </c>
      <c r="F20" s="168">
        <v>129063</v>
      </c>
      <c r="G20" s="172">
        <v>14340</v>
      </c>
    </row>
    <row r="21" spans="1:7" ht="33" customHeight="1" x14ac:dyDescent="0.25">
      <c r="A21" s="236">
        <v>18</v>
      </c>
      <c r="B21" s="246" t="s">
        <v>22</v>
      </c>
      <c r="C21" s="236" t="s">
        <v>6</v>
      </c>
      <c r="D21" s="254" t="s">
        <v>48</v>
      </c>
      <c r="E21" s="251">
        <v>0.84599999999999997</v>
      </c>
      <c r="F21" s="169">
        <v>114699</v>
      </c>
      <c r="G21" s="172">
        <v>57350</v>
      </c>
    </row>
    <row r="22" spans="1:7" ht="33" customHeight="1" x14ac:dyDescent="0.25">
      <c r="A22" s="236">
        <v>19</v>
      </c>
      <c r="B22" s="253" t="s">
        <v>12</v>
      </c>
      <c r="C22" s="247" t="s">
        <v>11</v>
      </c>
      <c r="D22" s="254" t="s">
        <v>78</v>
      </c>
      <c r="E22" s="255">
        <v>0.81599999999999995</v>
      </c>
      <c r="F22" s="169">
        <v>266154</v>
      </c>
      <c r="G22" s="172">
        <v>7153</v>
      </c>
    </row>
    <row r="23" spans="1:7" ht="33" customHeight="1" x14ac:dyDescent="0.25">
      <c r="A23" s="236">
        <v>20</v>
      </c>
      <c r="B23" s="253" t="s">
        <v>12</v>
      </c>
      <c r="C23" s="247" t="s">
        <v>6</v>
      </c>
      <c r="D23" s="254" t="s">
        <v>13</v>
      </c>
      <c r="E23" s="255">
        <v>0.81599999999999995</v>
      </c>
      <c r="F23" s="169">
        <v>373303</v>
      </c>
      <c r="G23" s="172">
        <v>10370</v>
      </c>
    </row>
    <row r="24" spans="1:7" ht="33" customHeight="1" x14ac:dyDescent="0.25">
      <c r="A24" s="236">
        <v>21</v>
      </c>
      <c r="B24" s="253" t="s">
        <v>256</v>
      </c>
      <c r="C24" s="247" t="s">
        <v>6</v>
      </c>
      <c r="D24" s="254" t="s">
        <v>257</v>
      </c>
      <c r="E24" s="255">
        <v>0.81599999999999995</v>
      </c>
      <c r="F24" s="169">
        <v>544442</v>
      </c>
      <c r="G24" s="172">
        <v>12374</v>
      </c>
    </row>
    <row r="25" spans="1:7" ht="33" customHeight="1" x14ac:dyDescent="0.25">
      <c r="A25" s="236">
        <v>22</v>
      </c>
      <c r="B25" s="253" t="s">
        <v>245</v>
      </c>
      <c r="C25" s="236" t="s">
        <v>6</v>
      </c>
      <c r="D25" s="254" t="s">
        <v>53</v>
      </c>
      <c r="E25" s="255">
        <v>0.79500000000000004</v>
      </c>
      <c r="F25" s="169">
        <v>410671</v>
      </c>
      <c r="G25" s="172">
        <v>4071</v>
      </c>
    </row>
    <row r="26" spans="1:7" ht="33" customHeight="1" x14ac:dyDescent="0.25">
      <c r="A26" s="236">
        <v>23</v>
      </c>
      <c r="B26" s="246" t="s">
        <v>44</v>
      </c>
      <c r="C26" s="236" t="s">
        <v>11</v>
      </c>
      <c r="D26" s="254" t="s">
        <v>45</v>
      </c>
      <c r="E26" s="251">
        <v>0.79500000000000004</v>
      </c>
      <c r="F26" s="169">
        <v>70810</v>
      </c>
      <c r="G26" s="172">
        <v>4426</v>
      </c>
    </row>
    <row r="27" spans="1:7" ht="33" customHeight="1" x14ac:dyDescent="0.25">
      <c r="A27" s="236">
        <v>24</v>
      </c>
      <c r="B27" s="253" t="s">
        <v>20</v>
      </c>
      <c r="C27" s="236" t="s">
        <v>6</v>
      </c>
      <c r="D27" s="246" t="s">
        <v>21</v>
      </c>
      <c r="E27" s="255">
        <v>0.79500000000000004</v>
      </c>
      <c r="F27" s="169">
        <v>115847</v>
      </c>
      <c r="G27" s="172">
        <v>7578</v>
      </c>
    </row>
    <row r="28" spans="1:7" ht="39" customHeight="1" x14ac:dyDescent="0.25">
      <c r="A28" s="236">
        <v>25</v>
      </c>
      <c r="B28" s="249" t="s">
        <v>34</v>
      </c>
      <c r="C28" s="236" t="s">
        <v>11</v>
      </c>
      <c r="D28" s="249" t="s">
        <v>32</v>
      </c>
      <c r="E28" s="279">
        <v>0.79400000000000004</v>
      </c>
      <c r="F28" s="167">
        <v>110616</v>
      </c>
      <c r="G28" s="171"/>
    </row>
    <row r="29" spans="1:7" ht="33" customHeight="1" x14ac:dyDescent="0.25">
      <c r="A29" s="236">
        <v>26</v>
      </c>
      <c r="B29" s="253" t="s">
        <v>24</v>
      </c>
      <c r="C29" s="247" t="s">
        <v>6</v>
      </c>
      <c r="D29" s="254" t="s">
        <v>51</v>
      </c>
      <c r="E29" s="277">
        <v>0.76</v>
      </c>
      <c r="F29" s="169">
        <v>181152</v>
      </c>
      <c r="G29" s="172">
        <v>2435</v>
      </c>
    </row>
    <row r="30" spans="1:7" ht="33" customHeight="1" x14ac:dyDescent="0.25">
      <c r="A30" s="236">
        <v>27</v>
      </c>
      <c r="B30" s="249" t="s">
        <v>66</v>
      </c>
      <c r="C30" s="236" t="s">
        <v>11</v>
      </c>
      <c r="D30" s="249" t="s">
        <v>79</v>
      </c>
      <c r="E30" s="278">
        <v>0.76</v>
      </c>
      <c r="F30" s="263">
        <v>173979</v>
      </c>
      <c r="G30" s="172">
        <v>6928</v>
      </c>
    </row>
    <row r="31" spans="1:7" ht="33" customHeight="1" x14ac:dyDescent="0.25">
      <c r="A31" s="236">
        <v>28</v>
      </c>
      <c r="B31" s="246" t="s">
        <v>12</v>
      </c>
      <c r="C31" s="252" t="s">
        <v>11</v>
      </c>
      <c r="D31" s="246" t="s">
        <v>77</v>
      </c>
      <c r="E31" s="251">
        <v>0.75</v>
      </c>
      <c r="F31" s="169">
        <v>217499</v>
      </c>
      <c r="G31" s="172">
        <v>8866</v>
      </c>
    </row>
    <row r="32" spans="1:7" ht="28.5" customHeight="1" x14ac:dyDescent="0.25">
      <c r="A32" s="236">
        <v>29</v>
      </c>
      <c r="B32" s="249" t="s">
        <v>19</v>
      </c>
      <c r="C32" s="236" t="s">
        <v>4</v>
      </c>
      <c r="D32" s="249" t="s">
        <v>43</v>
      </c>
      <c r="E32" s="251">
        <v>0.73499999999999999</v>
      </c>
      <c r="F32" s="167">
        <v>113420</v>
      </c>
      <c r="G32" s="172">
        <v>273</v>
      </c>
    </row>
    <row r="33" spans="1:13" ht="33" customHeight="1" x14ac:dyDescent="0.25">
      <c r="A33" s="236">
        <v>30</v>
      </c>
      <c r="B33" s="246" t="s">
        <v>55</v>
      </c>
      <c r="C33" s="252" t="s">
        <v>25</v>
      </c>
      <c r="D33" s="246" t="s">
        <v>26</v>
      </c>
      <c r="E33" s="251">
        <v>0.73699999999999999</v>
      </c>
      <c r="F33" s="167">
        <v>254512</v>
      </c>
      <c r="G33" s="172">
        <v>3074</v>
      </c>
    </row>
    <row r="34" spans="1:13" ht="31.5" customHeight="1" x14ac:dyDescent="0.25">
      <c r="A34" s="236">
        <v>31</v>
      </c>
      <c r="B34" s="249" t="s">
        <v>47</v>
      </c>
      <c r="C34" s="236" t="s">
        <v>6</v>
      </c>
      <c r="D34" s="249" t="s">
        <v>92</v>
      </c>
      <c r="E34" s="251">
        <v>0.71799999999999997</v>
      </c>
      <c r="F34" s="167">
        <v>224772</v>
      </c>
      <c r="G34" s="172">
        <v>7115</v>
      </c>
    </row>
    <row r="35" spans="1:13" s="271" customFormat="1" ht="31.5" x14ac:dyDescent="0.25">
      <c r="A35" s="236">
        <v>32</v>
      </c>
      <c r="B35" s="265" t="s">
        <v>3</v>
      </c>
      <c r="C35" s="247" t="s">
        <v>6</v>
      </c>
      <c r="D35" s="265" t="s">
        <v>7</v>
      </c>
      <c r="E35" s="248">
        <v>0.71799999999999997</v>
      </c>
      <c r="F35" s="273">
        <v>90432</v>
      </c>
      <c r="G35" s="213">
        <v>7488</v>
      </c>
      <c r="H35" s="270"/>
    </row>
    <row r="36" spans="1:13" ht="35.25" customHeight="1" x14ac:dyDescent="0.25">
      <c r="A36" s="236">
        <v>33</v>
      </c>
      <c r="B36" s="249" t="s">
        <v>34</v>
      </c>
      <c r="C36" s="236" t="s">
        <v>11</v>
      </c>
      <c r="D36" s="249" t="s">
        <v>33</v>
      </c>
      <c r="E36" s="251">
        <v>0.70599999999999996</v>
      </c>
      <c r="F36" s="167">
        <v>40685</v>
      </c>
      <c r="G36" s="171"/>
    </row>
    <row r="37" spans="1:13" ht="34.5" customHeight="1" x14ac:dyDescent="0.25">
      <c r="A37" s="236">
        <v>34</v>
      </c>
      <c r="B37" s="249" t="s">
        <v>85</v>
      </c>
      <c r="C37" s="252" t="s">
        <v>11</v>
      </c>
      <c r="D37" s="249" t="s">
        <v>75</v>
      </c>
      <c r="E37" s="251">
        <v>0.69</v>
      </c>
      <c r="F37" s="167">
        <v>243530</v>
      </c>
      <c r="G37" s="172">
        <v>3604</v>
      </c>
    </row>
    <row r="38" spans="1:13" ht="24" customHeight="1" x14ac:dyDescent="0.25">
      <c r="A38" s="236">
        <v>35</v>
      </c>
      <c r="B38" s="246" t="s">
        <v>72</v>
      </c>
      <c r="C38" s="252" t="s">
        <v>11</v>
      </c>
      <c r="D38" s="246" t="s">
        <v>76</v>
      </c>
      <c r="E38" s="248">
        <v>0.69199999999999995</v>
      </c>
      <c r="F38" s="167">
        <v>185753</v>
      </c>
      <c r="G38" s="172">
        <v>7090</v>
      </c>
    </row>
    <row r="39" spans="1:13" ht="39" customHeight="1" x14ac:dyDescent="0.25">
      <c r="A39" s="236">
        <v>36</v>
      </c>
      <c r="B39" s="256" t="s">
        <v>29</v>
      </c>
      <c r="C39" s="236" t="s">
        <v>11</v>
      </c>
      <c r="D39" s="249" t="s">
        <v>75</v>
      </c>
      <c r="E39" s="251" t="s">
        <v>192</v>
      </c>
      <c r="F39" s="167">
        <v>249093</v>
      </c>
      <c r="G39" s="171"/>
    </row>
    <row r="40" spans="1:13" ht="31.5" customHeight="1" x14ac:dyDescent="0.25">
      <c r="A40" s="236">
        <v>37</v>
      </c>
      <c r="B40" s="246" t="s">
        <v>413</v>
      </c>
      <c r="C40" s="236" t="s">
        <v>11</v>
      </c>
      <c r="D40" s="246" t="s">
        <v>380</v>
      </c>
      <c r="E40" s="251" t="s">
        <v>192</v>
      </c>
      <c r="F40" s="167">
        <v>165636</v>
      </c>
      <c r="G40" s="171"/>
    </row>
    <row r="41" spans="1:13" ht="31.5" customHeight="1" x14ac:dyDescent="0.25">
      <c r="A41" s="236" t="s">
        <v>416</v>
      </c>
      <c r="B41" s="246" t="s">
        <v>415</v>
      </c>
      <c r="C41" s="236" t="s">
        <v>11</v>
      </c>
      <c r="D41" s="246" t="s">
        <v>417</v>
      </c>
      <c r="E41" s="251" t="s">
        <v>192</v>
      </c>
      <c r="F41" s="221" t="s">
        <v>192</v>
      </c>
      <c r="G41" s="171"/>
    </row>
    <row r="42" spans="1:13" ht="25.5" customHeight="1" x14ac:dyDescent="0.25">
      <c r="A42" s="257"/>
      <c r="B42" s="258"/>
      <c r="C42" s="259"/>
      <c r="D42" s="258"/>
      <c r="E42" s="260"/>
      <c r="F42" s="170"/>
      <c r="G42" s="214"/>
    </row>
    <row r="43" spans="1:13" ht="30" customHeight="1" x14ac:dyDescent="0.25">
      <c r="A43" s="289" t="s">
        <v>404</v>
      </c>
      <c r="B43" s="289"/>
      <c r="C43" s="289"/>
      <c r="D43" s="289"/>
      <c r="E43" s="261" t="s">
        <v>403</v>
      </c>
      <c r="F43" s="216">
        <f>SUM(F4:F40)</f>
        <v>7296624</v>
      </c>
      <c r="G43" s="171"/>
    </row>
    <row r="44" spans="1:13" ht="19.5" customHeight="1" x14ac:dyDescent="0.25">
      <c r="E44" s="262"/>
      <c r="F44" s="217"/>
    </row>
    <row r="45" spans="1:13" ht="23.25" customHeight="1" x14ac:dyDescent="0.25">
      <c r="A45" s="287" t="s">
        <v>86</v>
      </c>
      <c r="B45" s="287"/>
      <c r="C45" s="287"/>
      <c r="D45" s="287"/>
      <c r="E45" s="287"/>
      <c r="F45" s="287"/>
      <c r="G45" s="287"/>
    </row>
    <row r="46" spans="1:13" ht="31.5" x14ac:dyDescent="0.25">
      <c r="A46" s="236">
        <v>38</v>
      </c>
      <c r="B46" s="246" t="s">
        <v>244</v>
      </c>
      <c r="C46" s="236" t="s">
        <v>6</v>
      </c>
      <c r="D46" s="246" t="s">
        <v>30</v>
      </c>
      <c r="E46" s="251">
        <v>0.66700000000000004</v>
      </c>
      <c r="F46" s="167">
        <v>168164</v>
      </c>
      <c r="G46" s="172">
        <v>15288</v>
      </c>
    </row>
    <row r="47" spans="1:13" ht="33" customHeight="1" x14ac:dyDescent="0.25">
      <c r="A47" s="236">
        <v>39</v>
      </c>
      <c r="B47" s="246" t="s">
        <v>24</v>
      </c>
      <c r="C47" s="247" t="s">
        <v>11</v>
      </c>
      <c r="D47" s="246" t="s">
        <v>46</v>
      </c>
      <c r="E47" s="277">
        <v>0.63</v>
      </c>
      <c r="F47" s="263">
        <v>53628</v>
      </c>
      <c r="G47" s="172">
        <v>3220</v>
      </c>
    </row>
    <row r="48" spans="1:13" ht="33" customHeight="1" x14ac:dyDescent="0.25">
      <c r="A48" s="236">
        <v>40</v>
      </c>
      <c r="B48" s="246" t="s">
        <v>422</v>
      </c>
      <c r="C48" s="247" t="s">
        <v>424</v>
      </c>
      <c r="D48" s="246" t="s">
        <v>423</v>
      </c>
      <c r="E48" s="272" t="s">
        <v>418</v>
      </c>
      <c r="F48" s="263">
        <v>101174</v>
      </c>
      <c r="G48" s="171"/>
      <c r="M48" s="317"/>
    </row>
    <row r="49" spans="1:8" ht="33" customHeight="1" x14ac:dyDescent="0.25">
      <c r="A49" s="259"/>
      <c r="B49" s="258"/>
      <c r="C49" s="275"/>
      <c r="D49" s="258"/>
      <c r="E49" s="261" t="s">
        <v>414</v>
      </c>
      <c r="F49" s="264">
        <f>SUM(F46:F48)</f>
        <v>322966</v>
      </c>
      <c r="G49" s="214"/>
    </row>
    <row r="50" spans="1:8" ht="24.75" customHeight="1" x14ac:dyDescent="0.25">
      <c r="F50" s="156"/>
    </row>
    <row r="51" spans="1:8" ht="25.5" customHeight="1" x14ac:dyDescent="0.25">
      <c r="A51" s="281" t="s">
        <v>392</v>
      </c>
      <c r="B51" s="282"/>
      <c r="C51" s="282"/>
      <c r="D51" s="282"/>
      <c r="E51" s="282"/>
      <c r="F51" s="283"/>
    </row>
    <row r="52" spans="1:8" s="153" customFormat="1" ht="26.25" customHeight="1" x14ac:dyDescent="0.25">
      <c r="A52" s="230" t="s">
        <v>394</v>
      </c>
      <c r="B52" s="231" t="s">
        <v>83</v>
      </c>
      <c r="C52" s="231" t="s">
        <v>4</v>
      </c>
      <c r="D52" s="284" t="s">
        <v>393</v>
      </c>
      <c r="E52" s="284"/>
      <c r="F52" s="229">
        <v>269972</v>
      </c>
      <c r="G52" s="166"/>
      <c r="H52" s="224"/>
    </row>
    <row r="53" spans="1:8" s="153" customFormat="1" ht="26.25" customHeight="1" x14ac:dyDescent="0.25">
      <c r="A53" s="232" t="s">
        <v>395</v>
      </c>
      <c r="B53" s="233" t="s">
        <v>83</v>
      </c>
      <c r="C53" s="233" t="s">
        <v>88</v>
      </c>
      <c r="D53" s="280" t="s">
        <v>407</v>
      </c>
      <c r="E53" s="280"/>
      <c r="F53" s="234">
        <v>269972</v>
      </c>
      <c r="G53" s="166"/>
      <c r="H53" s="224"/>
    </row>
    <row r="54" spans="1:8" s="153" customFormat="1" ht="26.25" customHeight="1" x14ac:dyDescent="0.25">
      <c r="A54" s="230" t="s">
        <v>394</v>
      </c>
      <c r="B54" s="231" t="s">
        <v>38</v>
      </c>
      <c r="C54" s="231" t="s">
        <v>4</v>
      </c>
      <c r="D54" s="284" t="s">
        <v>396</v>
      </c>
      <c r="E54" s="284"/>
      <c r="F54" s="235">
        <v>119919</v>
      </c>
      <c r="G54" s="166"/>
      <c r="H54" s="224"/>
    </row>
    <row r="55" spans="1:8" s="153" customFormat="1" ht="26.25" customHeight="1" x14ac:dyDescent="0.25">
      <c r="A55" s="232" t="s">
        <v>395</v>
      </c>
      <c r="B55" s="233" t="s">
        <v>38</v>
      </c>
      <c r="C55" s="233" t="s">
        <v>88</v>
      </c>
      <c r="D55" s="280" t="s">
        <v>88</v>
      </c>
      <c r="E55" s="280"/>
      <c r="F55" s="234">
        <v>119919</v>
      </c>
      <c r="G55" s="166"/>
      <c r="H55" s="224"/>
    </row>
    <row r="56" spans="1:8" s="153" customFormat="1" ht="26.25" customHeight="1" x14ac:dyDescent="0.25">
      <c r="A56" s="230" t="s">
        <v>394</v>
      </c>
      <c r="B56" s="231" t="s">
        <v>87</v>
      </c>
      <c r="C56" s="231" t="s">
        <v>6</v>
      </c>
      <c r="D56" s="284" t="s">
        <v>397</v>
      </c>
      <c r="E56" s="284"/>
      <c r="F56" s="227">
        <v>576801</v>
      </c>
      <c r="G56" s="166"/>
      <c r="H56" s="224"/>
    </row>
    <row r="57" spans="1:8" s="153" customFormat="1" ht="26.25" customHeight="1" x14ac:dyDescent="0.25">
      <c r="A57" s="232" t="s">
        <v>395</v>
      </c>
      <c r="B57" s="233" t="s">
        <v>87</v>
      </c>
      <c r="C57" s="233" t="s">
        <v>88</v>
      </c>
      <c r="D57" s="280" t="s">
        <v>408</v>
      </c>
      <c r="E57" s="280"/>
      <c r="F57" s="234">
        <v>232933</v>
      </c>
      <c r="G57" s="166"/>
      <c r="H57" s="224"/>
    </row>
    <row r="58" spans="1:8" s="153" customFormat="1" ht="26.25" customHeight="1" x14ac:dyDescent="0.25">
      <c r="A58" s="232" t="s">
        <v>395</v>
      </c>
      <c r="B58" s="233" t="s">
        <v>87</v>
      </c>
      <c r="C58" s="233" t="s">
        <v>6</v>
      </c>
      <c r="D58" s="285" t="s">
        <v>412</v>
      </c>
      <c r="E58" s="286"/>
      <c r="F58" s="234">
        <v>343868</v>
      </c>
      <c r="G58" s="166"/>
      <c r="H58" s="224"/>
    </row>
    <row r="59" spans="1:8" s="153" customFormat="1" ht="26.25" customHeight="1" x14ac:dyDescent="0.25">
      <c r="A59" s="237"/>
      <c r="B59" s="240" t="s">
        <v>411</v>
      </c>
      <c r="C59" s="238"/>
      <c r="D59" s="239"/>
      <c r="E59" s="239"/>
      <c r="F59" s="241">
        <f>SUM(F57:F58)</f>
        <v>576801</v>
      </c>
      <c r="G59" s="166"/>
      <c r="H59" s="224"/>
    </row>
    <row r="60" spans="1:8" s="153" customFormat="1" ht="26.25" customHeight="1" x14ac:dyDescent="0.25">
      <c r="A60" s="230" t="s">
        <v>394</v>
      </c>
      <c r="B60" s="231" t="s">
        <v>74</v>
      </c>
      <c r="C60" s="231" t="s">
        <v>4</v>
      </c>
      <c r="D60" s="284" t="s">
        <v>398</v>
      </c>
      <c r="E60" s="284"/>
      <c r="F60" s="226">
        <v>201423</v>
      </c>
      <c r="G60" s="166"/>
      <c r="H60" s="224"/>
    </row>
    <row r="61" spans="1:8" s="153" customFormat="1" ht="26.25" customHeight="1" x14ac:dyDescent="0.25">
      <c r="A61" s="230" t="s">
        <v>394</v>
      </c>
      <c r="B61" s="231" t="s">
        <v>74</v>
      </c>
      <c r="C61" s="231" t="s">
        <v>4</v>
      </c>
      <c r="D61" s="284" t="s">
        <v>399</v>
      </c>
      <c r="E61" s="284"/>
      <c r="F61" s="227">
        <v>161604</v>
      </c>
      <c r="G61" s="166"/>
      <c r="H61" s="224"/>
    </row>
    <row r="62" spans="1:8" s="153" customFormat="1" ht="26.25" customHeight="1" x14ac:dyDescent="0.25">
      <c r="A62" s="230" t="s">
        <v>394</v>
      </c>
      <c r="B62" s="231" t="s">
        <v>74</v>
      </c>
      <c r="C62" s="231" t="s">
        <v>6</v>
      </c>
      <c r="D62" s="284" t="s">
        <v>400</v>
      </c>
      <c r="E62" s="284"/>
      <c r="F62" s="226">
        <v>112316</v>
      </c>
      <c r="G62" s="166"/>
      <c r="H62" s="224"/>
    </row>
    <row r="63" spans="1:8" s="153" customFormat="1" ht="26.25" customHeight="1" x14ac:dyDescent="0.25">
      <c r="A63" s="237"/>
      <c r="B63" s="231" t="s">
        <v>411</v>
      </c>
      <c r="C63" s="238"/>
      <c r="D63" s="239"/>
      <c r="E63" s="239"/>
      <c r="F63" s="228">
        <f>SUM(F60:F62)</f>
        <v>475343</v>
      </c>
      <c r="G63" s="166"/>
      <c r="H63" s="224"/>
    </row>
    <row r="64" spans="1:8" s="153" customFormat="1" ht="26.25" customHeight="1" x14ac:dyDescent="0.25">
      <c r="A64" s="232" t="s">
        <v>395</v>
      </c>
      <c r="B64" s="233" t="s">
        <v>74</v>
      </c>
      <c r="C64" s="233" t="s">
        <v>88</v>
      </c>
      <c r="D64" s="280" t="s">
        <v>409</v>
      </c>
      <c r="E64" s="280"/>
      <c r="F64" s="234">
        <v>255436</v>
      </c>
      <c r="G64" s="166"/>
      <c r="H64" s="224"/>
    </row>
    <row r="65" spans="1:8" s="153" customFormat="1" ht="26.25" customHeight="1" x14ac:dyDescent="0.25">
      <c r="A65" s="232" t="s">
        <v>395</v>
      </c>
      <c r="B65" s="233" t="s">
        <v>74</v>
      </c>
      <c r="C65" s="233" t="s">
        <v>71</v>
      </c>
      <c r="D65" s="280" t="s">
        <v>410</v>
      </c>
      <c r="E65" s="280"/>
      <c r="F65" s="234">
        <v>129475</v>
      </c>
      <c r="G65" s="166"/>
      <c r="H65" s="224"/>
    </row>
    <row r="66" spans="1:8" s="153" customFormat="1" ht="26.25" customHeight="1" x14ac:dyDescent="0.25">
      <c r="A66" s="232" t="s">
        <v>395</v>
      </c>
      <c r="B66" s="233" t="s">
        <v>74</v>
      </c>
      <c r="C66" s="233" t="s">
        <v>6</v>
      </c>
      <c r="D66" s="280" t="s">
        <v>81</v>
      </c>
      <c r="E66" s="280"/>
      <c r="F66" s="234">
        <v>90432</v>
      </c>
      <c r="G66" s="166"/>
      <c r="H66" s="224"/>
    </row>
    <row r="67" spans="1:8" s="153" customFormat="1" ht="26.25" customHeight="1" x14ac:dyDescent="0.25">
      <c r="A67" s="237"/>
      <c r="B67" s="240" t="s">
        <v>411</v>
      </c>
      <c r="C67" s="238"/>
      <c r="D67" s="239"/>
      <c r="E67" s="239"/>
      <c r="F67" s="225">
        <f>SUM(F64:F66)</f>
        <v>475343</v>
      </c>
      <c r="G67" s="166"/>
      <c r="H67" s="224"/>
    </row>
  </sheetData>
  <sortState ref="A4:G41">
    <sortCondition descending="1" ref="E4:E41"/>
  </sortState>
  <mergeCells count="18">
    <mergeCell ref="A45:G45"/>
    <mergeCell ref="A2:F2"/>
    <mergeCell ref="A43:D43"/>
    <mergeCell ref="D65:E65"/>
    <mergeCell ref="A1:G1"/>
    <mergeCell ref="D66:E66"/>
    <mergeCell ref="A51:F51"/>
    <mergeCell ref="D60:E60"/>
    <mergeCell ref="D61:E61"/>
    <mergeCell ref="D58:E58"/>
    <mergeCell ref="D62:E62"/>
    <mergeCell ref="D64:E64"/>
    <mergeCell ref="D53:E53"/>
    <mergeCell ref="D54:E54"/>
    <mergeCell ref="D55:E55"/>
    <mergeCell ref="D56:E56"/>
    <mergeCell ref="D57:E57"/>
    <mergeCell ref="D52:E5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3"/>
  <sheetViews>
    <sheetView topLeftCell="A31" workbookViewId="0">
      <selection activeCell="H23" sqref="H23"/>
    </sheetView>
  </sheetViews>
  <sheetFormatPr defaultRowHeight="12" x14ac:dyDescent="0.2"/>
  <cols>
    <col min="1" max="1" width="19.42578125" style="146" customWidth="1"/>
    <col min="2" max="2" width="7" style="141" customWidth="1"/>
    <col min="3" max="3" width="22.5703125" style="146" customWidth="1"/>
    <col min="4" max="4" width="12" style="140" customWidth="1"/>
    <col min="5" max="5" width="10.28515625" style="157" customWidth="1"/>
    <col min="6" max="6" width="9.140625" style="157" customWidth="1"/>
    <col min="7" max="7" width="12.42578125" style="164" customWidth="1"/>
    <col min="8" max="16384" width="9.140625" style="4"/>
  </cols>
  <sheetData>
    <row r="1" spans="1:7" ht="13.5" thickTop="1" thickBot="1" x14ac:dyDescent="0.25">
      <c r="A1" s="291" t="s">
        <v>9</v>
      </c>
      <c r="B1" s="292"/>
      <c r="C1" s="292"/>
      <c r="D1" s="4"/>
      <c r="G1" s="158"/>
    </row>
    <row r="2" spans="1:7" ht="37.5" thickTop="1" thickBot="1" x14ac:dyDescent="0.25">
      <c r="A2" s="132" t="s">
        <v>2</v>
      </c>
      <c r="B2" s="133" t="s">
        <v>1</v>
      </c>
      <c r="C2" s="132" t="s">
        <v>0</v>
      </c>
      <c r="D2" s="134" t="s">
        <v>61</v>
      </c>
      <c r="E2" s="134" t="s">
        <v>402</v>
      </c>
      <c r="F2" s="134" t="s">
        <v>97</v>
      </c>
      <c r="G2" s="159" t="s">
        <v>98</v>
      </c>
    </row>
    <row r="3" spans="1:7" ht="13.5" thickTop="1" thickBot="1" x14ac:dyDescent="0.25">
      <c r="A3" s="142"/>
      <c r="B3" s="135"/>
      <c r="C3" s="142"/>
      <c r="D3" s="136"/>
      <c r="E3" s="136"/>
      <c r="F3" s="136"/>
      <c r="G3" s="160"/>
    </row>
    <row r="4" spans="1:7" ht="24.75" thickTop="1" x14ac:dyDescent="0.2">
      <c r="A4" s="143" t="s">
        <v>3</v>
      </c>
      <c r="B4" s="137" t="s">
        <v>4</v>
      </c>
      <c r="C4" s="148" t="s">
        <v>5</v>
      </c>
      <c r="D4" s="24">
        <v>197658</v>
      </c>
      <c r="E4" s="138">
        <v>40</v>
      </c>
      <c r="F4" s="138">
        <v>29</v>
      </c>
      <c r="G4" s="161">
        <f t="shared" ref="G4:G34" si="0">D4/F4</f>
        <v>6815.7931034482763</v>
      </c>
    </row>
    <row r="5" spans="1:7" ht="24" x14ac:dyDescent="0.2">
      <c r="A5" s="144" t="s">
        <v>3</v>
      </c>
      <c r="B5" s="138" t="s">
        <v>6</v>
      </c>
      <c r="C5" s="149" t="s">
        <v>7</v>
      </c>
      <c r="D5" s="24">
        <v>112316</v>
      </c>
      <c r="E5" s="138">
        <v>18</v>
      </c>
      <c r="F5" s="138">
        <v>15</v>
      </c>
      <c r="G5" s="162">
        <f t="shared" si="0"/>
        <v>7487.7333333333336</v>
      </c>
    </row>
    <row r="6" spans="1:7" ht="36" x14ac:dyDescent="0.2">
      <c r="A6" s="144" t="s">
        <v>3</v>
      </c>
      <c r="B6" s="138" t="s">
        <v>4</v>
      </c>
      <c r="C6" s="149" t="s">
        <v>8</v>
      </c>
      <c r="D6" s="24">
        <v>161604</v>
      </c>
      <c r="E6" s="138">
        <v>86</v>
      </c>
      <c r="F6" s="138">
        <v>60</v>
      </c>
      <c r="G6" s="162">
        <f t="shared" si="0"/>
        <v>2693.4</v>
      </c>
    </row>
    <row r="7" spans="1:7" ht="24" x14ac:dyDescent="0.2">
      <c r="A7" s="144" t="s">
        <v>10</v>
      </c>
      <c r="B7" s="138" t="s">
        <v>6</v>
      </c>
      <c r="C7" s="149" t="s">
        <v>30</v>
      </c>
      <c r="D7" s="24">
        <v>168168</v>
      </c>
      <c r="E7" s="138">
        <v>21</v>
      </c>
      <c r="F7" s="138">
        <v>11</v>
      </c>
      <c r="G7" s="162">
        <f t="shared" si="0"/>
        <v>15288</v>
      </c>
    </row>
    <row r="8" spans="1:7" ht="24" x14ac:dyDescent="0.2">
      <c r="A8" s="144" t="s">
        <v>14</v>
      </c>
      <c r="B8" s="138" t="s">
        <v>6</v>
      </c>
      <c r="C8" s="149" t="s">
        <v>15</v>
      </c>
      <c r="D8" s="24">
        <v>107025</v>
      </c>
      <c r="E8" s="138">
        <v>17</v>
      </c>
      <c r="F8" s="138">
        <v>17</v>
      </c>
      <c r="G8" s="162">
        <f t="shared" si="0"/>
        <v>6295.588235294118</v>
      </c>
    </row>
    <row r="9" spans="1:7" ht="24" x14ac:dyDescent="0.2">
      <c r="A9" s="144" t="s">
        <v>28</v>
      </c>
      <c r="B9" s="138" t="s">
        <v>6</v>
      </c>
      <c r="C9" s="149" t="s">
        <v>37</v>
      </c>
      <c r="D9" s="24">
        <v>267328</v>
      </c>
      <c r="E9" s="138">
        <v>45</v>
      </c>
      <c r="F9" s="138">
        <v>35</v>
      </c>
      <c r="G9" s="162">
        <f t="shared" si="0"/>
        <v>7637.9428571428571</v>
      </c>
    </row>
    <row r="10" spans="1:7" ht="24" x14ac:dyDescent="0.2">
      <c r="A10" s="144" t="s">
        <v>24</v>
      </c>
      <c r="B10" s="138" t="s">
        <v>6</v>
      </c>
      <c r="C10" s="149" t="s">
        <v>51</v>
      </c>
      <c r="D10" s="24">
        <v>177763</v>
      </c>
      <c r="E10" s="138">
        <v>82</v>
      </c>
      <c r="F10" s="138">
        <v>73</v>
      </c>
      <c r="G10" s="162">
        <f t="shared" si="0"/>
        <v>2435.1095890410961</v>
      </c>
    </row>
    <row r="11" spans="1:7" ht="24" x14ac:dyDescent="0.2">
      <c r="A11" s="144" t="s">
        <v>24</v>
      </c>
      <c r="B11" s="210" t="s">
        <v>11</v>
      </c>
      <c r="C11" s="149" t="s">
        <v>46</v>
      </c>
      <c r="D11" s="24">
        <v>51513</v>
      </c>
      <c r="E11" s="138">
        <v>21</v>
      </c>
      <c r="F11" s="138">
        <v>16</v>
      </c>
      <c r="G11" s="162">
        <f t="shared" ref="G11" si="1">D11/F11</f>
        <v>3219.5625</v>
      </c>
    </row>
    <row r="12" spans="1:7" ht="36" x14ac:dyDescent="0.2">
      <c r="A12" s="144" t="s">
        <v>54</v>
      </c>
      <c r="B12" s="138" t="s">
        <v>6</v>
      </c>
      <c r="C12" s="149" t="s">
        <v>89</v>
      </c>
      <c r="D12" s="24">
        <v>544442</v>
      </c>
      <c r="E12" s="138">
        <v>56</v>
      </c>
      <c r="F12" s="138">
        <v>44</v>
      </c>
      <c r="G12" s="162">
        <f t="shared" si="0"/>
        <v>12373.681818181818</v>
      </c>
    </row>
    <row r="13" spans="1:7" ht="24" x14ac:dyDescent="0.2">
      <c r="A13" s="144" t="s">
        <v>12</v>
      </c>
      <c r="B13" s="138" t="s">
        <v>6</v>
      </c>
      <c r="C13" s="149" t="s">
        <v>90</v>
      </c>
      <c r="D13" s="24">
        <v>373303</v>
      </c>
      <c r="E13" s="138">
        <v>43</v>
      </c>
      <c r="F13" s="138">
        <v>36</v>
      </c>
      <c r="G13" s="162">
        <f t="shared" si="0"/>
        <v>10369.527777777777</v>
      </c>
    </row>
    <row r="14" spans="1:7" ht="18.75" customHeight="1" x14ac:dyDescent="0.2">
      <c r="A14" s="144" t="s">
        <v>12</v>
      </c>
      <c r="B14" s="210" t="s">
        <v>11</v>
      </c>
      <c r="C14" s="149" t="s">
        <v>77</v>
      </c>
      <c r="D14" s="207">
        <v>159585</v>
      </c>
      <c r="E14" s="138">
        <v>18</v>
      </c>
      <c r="F14" s="138">
        <v>18</v>
      </c>
      <c r="G14" s="162">
        <f t="shared" si="0"/>
        <v>8865.8333333333339</v>
      </c>
    </row>
    <row r="15" spans="1:7" ht="24" x14ac:dyDescent="0.2">
      <c r="A15" s="144" t="s">
        <v>12</v>
      </c>
      <c r="B15" s="210" t="s">
        <v>11</v>
      </c>
      <c r="C15" s="149" t="s">
        <v>36</v>
      </c>
      <c r="D15" s="24">
        <v>264674</v>
      </c>
      <c r="E15" s="138">
        <v>39</v>
      </c>
      <c r="F15" s="138">
        <v>37</v>
      </c>
      <c r="G15" s="162">
        <f t="shared" si="0"/>
        <v>7153.3513513513517</v>
      </c>
    </row>
    <row r="16" spans="1:7" ht="24" x14ac:dyDescent="0.2">
      <c r="A16" s="144" t="s">
        <v>50</v>
      </c>
      <c r="B16" s="138" t="s">
        <v>6</v>
      </c>
      <c r="C16" s="149" t="s">
        <v>23</v>
      </c>
      <c r="D16" s="24">
        <v>162842</v>
      </c>
      <c r="E16" s="138">
        <v>18</v>
      </c>
      <c r="F16" s="138">
        <v>16</v>
      </c>
      <c r="G16" s="162">
        <f t="shared" si="0"/>
        <v>10177.625</v>
      </c>
    </row>
    <row r="17" spans="1:7" ht="24" x14ac:dyDescent="0.2">
      <c r="A17" s="144" t="s">
        <v>52</v>
      </c>
      <c r="B17" s="138" t="s">
        <v>6</v>
      </c>
      <c r="C17" s="149" t="s">
        <v>53</v>
      </c>
      <c r="D17" s="24">
        <v>402991</v>
      </c>
      <c r="E17" s="138">
        <v>115</v>
      </c>
      <c r="F17" s="138">
        <v>99</v>
      </c>
      <c r="G17" s="162">
        <f t="shared" si="0"/>
        <v>4070.6161616161617</v>
      </c>
    </row>
    <row r="18" spans="1:7" ht="24" x14ac:dyDescent="0.2">
      <c r="A18" s="144" t="s">
        <v>39</v>
      </c>
      <c r="B18" s="138" t="s">
        <v>17</v>
      </c>
      <c r="C18" s="149" t="s">
        <v>40</v>
      </c>
      <c r="D18" s="24">
        <v>116535</v>
      </c>
      <c r="E18" s="138">
        <v>17</v>
      </c>
      <c r="F18" s="138">
        <v>11</v>
      </c>
      <c r="G18" s="162">
        <f t="shared" si="0"/>
        <v>10594.09090909091</v>
      </c>
    </row>
    <row r="19" spans="1:7" ht="19.5" customHeight="1" x14ac:dyDescent="0.2">
      <c r="A19" s="144" t="s">
        <v>66</v>
      </c>
      <c r="B19" s="210" t="s">
        <v>11</v>
      </c>
      <c r="C19" s="149" t="s">
        <v>79</v>
      </c>
      <c r="D19" s="208">
        <v>173211</v>
      </c>
      <c r="E19" s="138">
        <v>26</v>
      </c>
      <c r="F19" s="138">
        <v>25</v>
      </c>
      <c r="G19" s="21">
        <f t="shared" si="0"/>
        <v>6928.44</v>
      </c>
    </row>
    <row r="20" spans="1:7" ht="24" x14ac:dyDescent="0.2">
      <c r="A20" s="144" t="s">
        <v>41</v>
      </c>
      <c r="B20" s="138" t="s">
        <v>6</v>
      </c>
      <c r="C20" s="149" t="s">
        <v>18</v>
      </c>
      <c r="D20" s="24">
        <v>143243</v>
      </c>
      <c r="E20" s="138">
        <v>21</v>
      </c>
      <c r="F20" s="138">
        <v>18</v>
      </c>
      <c r="G20" s="162">
        <f t="shared" si="0"/>
        <v>7957.9444444444443</v>
      </c>
    </row>
    <row r="21" spans="1:7" ht="24" x14ac:dyDescent="0.2">
      <c r="A21" s="144" t="s">
        <v>41</v>
      </c>
      <c r="B21" s="138" t="s">
        <v>6</v>
      </c>
      <c r="C21" s="149" t="s">
        <v>42</v>
      </c>
      <c r="D21" s="24">
        <v>129063</v>
      </c>
      <c r="E21" s="138">
        <v>14</v>
      </c>
      <c r="F21" s="138">
        <v>9</v>
      </c>
      <c r="G21" s="162">
        <f t="shared" si="0"/>
        <v>14340.333333333334</v>
      </c>
    </row>
    <row r="22" spans="1:7" ht="24" x14ac:dyDescent="0.2">
      <c r="A22" s="144" t="s">
        <v>114</v>
      </c>
      <c r="B22" s="138" t="s">
        <v>64</v>
      </c>
      <c r="C22" s="149" t="s">
        <v>65</v>
      </c>
      <c r="D22" s="24">
        <v>371429</v>
      </c>
      <c r="E22" s="165"/>
      <c r="F22" s="165"/>
      <c r="G22" s="162" t="e">
        <f t="shared" si="0"/>
        <v>#DIV/0!</v>
      </c>
    </row>
    <row r="23" spans="1:7" ht="18.75" customHeight="1" x14ac:dyDescent="0.2">
      <c r="A23" s="144" t="s">
        <v>38</v>
      </c>
      <c r="B23" s="138" t="s">
        <v>4</v>
      </c>
      <c r="C23" s="149" t="s">
        <v>16</v>
      </c>
      <c r="D23" s="24">
        <v>117663</v>
      </c>
      <c r="E23" s="138">
        <v>48</v>
      </c>
      <c r="F23" s="138">
        <v>42</v>
      </c>
      <c r="G23" s="162">
        <f t="shared" si="0"/>
        <v>2801.5</v>
      </c>
    </row>
    <row r="24" spans="1:7" ht="18" customHeight="1" x14ac:dyDescent="0.2">
      <c r="A24" s="144" t="s">
        <v>19</v>
      </c>
      <c r="B24" s="138" t="s">
        <v>4</v>
      </c>
      <c r="C24" s="149" t="s">
        <v>43</v>
      </c>
      <c r="D24" s="24">
        <v>113420</v>
      </c>
      <c r="E24" s="138">
        <v>602</v>
      </c>
      <c r="F24" s="138">
        <v>416</v>
      </c>
      <c r="G24" s="162">
        <f t="shared" si="0"/>
        <v>272.64423076923077</v>
      </c>
    </row>
    <row r="25" spans="1:7" ht="15.75" customHeight="1" x14ac:dyDescent="0.2">
      <c r="A25" s="144" t="s">
        <v>27</v>
      </c>
      <c r="B25" s="19" t="s">
        <v>6</v>
      </c>
      <c r="C25" s="149" t="s">
        <v>56</v>
      </c>
      <c r="D25" s="24">
        <v>180539</v>
      </c>
      <c r="E25" s="138">
        <v>9</v>
      </c>
      <c r="F25" s="138">
        <v>7</v>
      </c>
      <c r="G25" s="162">
        <f t="shared" si="0"/>
        <v>25791.285714285714</v>
      </c>
    </row>
    <row r="26" spans="1:7" ht="24" x14ac:dyDescent="0.2">
      <c r="A26" s="144" t="s">
        <v>72</v>
      </c>
      <c r="B26" s="210" t="s">
        <v>11</v>
      </c>
      <c r="C26" s="149" t="s">
        <v>76</v>
      </c>
      <c r="D26" s="24">
        <v>184347</v>
      </c>
      <c r="E26" s="138">
        <v>29</v>
      </c>
      <c r="F26" s="138">
        <v>26</v>
      </c>
      <c r="G26" s="162">
        <f t="shared" si="0"/>
        <v>7090.2692307692305</v>
      </c>
    </row>
    <row r="27" spans="1:7" ht="24" x14ac:dyDescent="0.2">
      <c r="A27" s="144" t="s">
        <v>20</v>
      </c>
      <c r="B27" s="138" t="s">
        <v>6</v>
      </c>
      <c r="C27" s="149" t="s">
        <v>21</v>
      </c>
      <c r="D27" s="24">
        <v>113670</v>
      </c>
      <c r="E27" s="138">
        <v>29</v>
      </c>
      <c r="F27" s="138">
        <v>15</v>
      </c>
      <c r="G27" s="162">
        <f t="shared" si="0"/>
        <v>7578</v>
      </c>
    </row>
    <row r="28" spans="1:7" ht="18.75" customHeight="1" x14ac:dyDescent="0.2">
      <c r="A28" s="144" t="s">
        <v>20</v>
      </c>
      <c r="B28" s="138" t="s">
        <v>6</v>
      </c>
      <c r="C28" s="149" t="s">
        <v>13</v>
      </c>
      <c r="D28" s="24">
        <v>94379</v>
      </c>
      <c r="E28" s="138">
        <v>20</v>
      </c>
      <c r="F28" s="138">
        <v>16</v>
      </c>
      <c r="G28" s="162">
        <f t="shared" si="0"/>
        <v>5898.6875</v>
      </c>
    </row>
    <row r="29" spans="1:7" ht="24" customHeight="1" x14ac:dyDescent="0.2">
      <c r="A29" s="144" t="s">
        <v>22</v>
      </c>
      <c r="B29" s="138" t="s">
        <v>6</v>
      </c>
      <c r="C29" s="149" t="s">
        <v>48</v>
      </c>
      <c r="D29" s="24">
        <v>114699</v>
      </c>
      <c r="E29" s="138">
        <v>4</v>
      </c>
      <c r="F29" s="138">
        <v>2</v>
      </c>
      <c r="G29" s="162">
        <f t="shared" si="0"/>
        <v>57349.5</v>
      </c>
    </row>
    <row r="30" spans="1:7" ht="20.25" customHeight="1" x14ac:dyDescent="0.2">
      <c r="A30" s="144" t="s">
        <v>22</v>
      </c>
      <c r="B30" s="210" t="s">
        <v>11</v>
      </c>
      <c r="C30" s="149" t="s">
        <v>49</v>
      </c>
      <c r="D30" s="24">
        <v>148467</v>
      </c>
      <c r="E30" s="138">
        <v>5</v>
      </c>
      <c r="F30" s="138">
        <v>5</v>
      </c>
      <c r="G30" s="162">
        <f t="shared" si="0"/>
        <v>29693.4</v>
      </c>
    </row>
    <row r="31" spans="1:7" ht="24" customHeight="1" x14ac:dyDescent="0.2">
      <c r="A31" s="144" t="s">
        <v>55</v>
      </c>
      <c r="B31" s="210" t="s">
        <v>11</v>
      </c>
      <c r="C31" s="149" t="s">
        <v>26</v>
      </c>
      <c r="D31" s="24">
        <v>252088</v>
      </c>
      <c r="E31" s="138">
        <v>89</v>
      </c>
      <c r="F31" s="138">
        <v>82</v>
      </c>
      <c r="G31" s="162">
        <f t="shared" si="0"/>
        <v>3074.2439024390242</v>
      </c>
    </row>
    <row r="32" spans="1:7" ht="24" x14ac:dyDescent="0.2">
      <c r="A32" s="144" t="s">
        <v>85</v>
      </c>
      <c r="B32" s="210" t="s">
        <v>11</v>
      </c>
      <c r="C32" s="149" t="s">
        <v>75</v>
      </c>
      <c r="D32" s="24">
        <v>241495</v>
      </c>
      <c r="E32" s="138">
        <v>69</v>
      </c>
      <c r="F32" s="138">
        <v>67</v>
      </c>
      <c r="G32" s="162">
        <f t="shared" si="0"/>
        <v>3604.4029850746269</v>
      </c>
    </row>
    <row r="33" spans="1:7" ht="24" x14ac:dyDescent="0.2">
      <c r="A33" s="144" t="s">
        <v>44</v>
      </c>
      <c r="B33" s="210" t="s">
        <v>11</v>
      </c>
      <c r="C33" s="149" t="s">
        <v>45</v>
      </c>
      <c r="D33" s="24">
        <v>70810</v>
      </c>
      <c r="E33" s="138">
        <v>17</v>
      </c>
      <c r="F33" s="138">
        <v>16</v>
      </c>
      <c r="G33" s="162">
        <f t="shared" si="0"/>
        <v>4425.625</v>
      </c>
    </row>
    <row r="34" spans="1:7" ht="24" x14ac:dyDescent="0.2">
      <c r="A34" s="144" t="s">
        <v>34</v>
      </c>
      <c r="B34" s="138" t="s">
        <v>6</v>
      </c>
      <c r="C34" s="149" t="s">
        <v>35</v>
      </c>
      <c r="D34" s="24">
        <v>434523</v>
      </c>
      <c r="E34" s="138">
        <v>38</v>
      </c>
      <c r="F34" s="138">
        <v>29</v>
      </c>
      <c r="G34" s="162">
        <f t="shared" si="0"/>
        <v>14983.551724137931</v>
      </c>
    </row>
    <row r="35" spans="1:7" ht="24" x14ac:dyDescent="0.2">
      <c r="A35" s="144" t="s">
        <v>34</v>
      </c>
      <c r="B35" s="138" t="s">
        <v>6</v>
      </c>
      <c r="C35" s="149" t="s">
        <v>31</v>
      </c>
      <c r="D35" s="24" t="s">
        <v>192</v>
      </c>
      <c r="E35" s="165"/>
      <c r="F35" s="165"/>
      <c r="G35" s="206"/>
    </row>
    <row r="36" spans="1:7" ht="24" x14ac:dyDescent="0.2">
      <c r="A36" s="144" t="s">
        <v>34</v>
      </c>
      <c r="B36" s="210" t="s">
        <v>11</v>
      </c>
      <c r="C36" s="149" t="s">
        <v>32</v>
      </c>
      <c r="D36" s="24" t="s">
        <v>192</v>
      </c>
      <c r="E36" s="165"/>
      <c r="F36" s="165"/>
      <c r="G36" s="206"/>
    </row>
    <row r="37" spans="1:7" ht="24" x14ac:dyDescent="0.2">
      <c r="A37" s="144" t="s">
        <v>34</v>
      </c>
      <c r="B37" s="210" t="s">
        <v>11</v>
      </c>
      <c r="C37" s="149" t="s">
        <v>33</v>
      </c>
      <c r="D37" s="24" t="s">
        <v>192</v>
      </c>
      <c r="E37" s="165"/>
      <c r="F37" s="165"/>
      <c r="G37" s="206"/>
    </row>
    <row r="38" spans="1:7" ht="24" x14ac:dyDescent="0.2">
      <c r="A38" s="144" t="s">
        <v>29</v>
      </c>
      <c r="B38" s="138" t="s">
        <v>4</v>
      </c>
      <c r="C38" s="149" t="s">
        <v>91</v>
      </c>
      <c r="D38" s="207">
        <v>269972</v>
      </c>
      <c r="E38" s="138">
        <v>262</v>
      </c>
      <c r="F38" s="138">
        <v>209</v>
      </c>
      <c r="G38" s="162">
        <f t="shared" ref="G38:G40" si="2">D38/F38</f>
        <v>1291.7320574162679</v>
      </c>
    </row>
    <row r="39" spans="1:7" ht="24" x14ac:dyDescent="0.2">
      <c r="A39" s="144" t="s">
        <v>47</v>
      </c>
      <c r="B39" s="138" t="s">
        <v>6</v>
      </c>
      <c r="C39" s="149" t="s">
        <v>92</v>
      </c>
      <c r="D39" s="24">
        <v>220566</v>
      </c>
      <c r="E39" s="138">
        <v>37</v>
      </c>
      <c r="F39" s="138">
        <v>31</v>
      </c>
      <c r="G39" s="162">
        <f t="shared" si="2"/>
        <v>7115.0322580645161</v>
      </c>
    </row>
    <row r="40" spans="1:7" ht="24.75" thickBot="1" x14ac:dyDescent="0.25">
      <c r="A40" s="145" t="s">
        <v>401</v>
      </c>
      <c r="B40" s="139" t="s">
        <v>6</v>
      </c>
      <c r="C40" s="150" t="s">
        <v>13</v>
      </c>
      <c r="D40" s="24">
        <v>74720</v>
      </c>
      <c r="E40" s="138">
        <v>14</v>
      </c>
      <c r="F40" s="138">
        <v>10</v>
      </c>
      <c r="G40" s="163">
        <f t="shared" si="2"/>
        <v>7472</v>
      </c>
    </row>
    <row r="41" spans="1:7" ht="12.75" thickTop="1" x14ac:dyDescent="0.2"/>
    <row r="42" spans="1:7" x14ac:dyDescent="0.2">
      <c r="A42" s="147" t="s">
        <v>93</v>
      </c>
    </row>
    <row r="43" spans="1:7" ht="24" x14ac:dyDescent="0.2">
      <c r="A43" s="146" t="s">
        <v>94</v>
      </c>
    </row>
  </sheetData>
  <mergeCells count="1">
    <mergeCell ref="A1:C1"/>
  </mergeCells>
  <pageMargins left="0.25" right="0.25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P22"/>
  <sheetViews>
    <sheetView workbookViewId="0">
      <selection activeCell="C23" sqref="C23"/>
    </sheetView>
  </sheetViews>
  <sheetFormatPr defaultRowHeight="15" x14ac:dyDescent="0.25"/>
  <cols>
    <col min="1" max="1" width="11.140625" customWidth="1"/>
    <col min="2" max="2" width="5.42578125" style="1" customWidth="1"/>
    <col min="3" max="3" width="9.7109375" customWidth="1"/>
    <col min="4" max="4" width="6.42578125" customWidth="1"/>
    <col min="5" max="5" width="10.28515625" customWidth="1"/>
    <col min="7" max="7" width="10.42578125" customWidth="1"/>
    <col min="8" max="8" width="8.42578125" customWidth="1"/>
    <col min="9" max="9" width="7.85546875" customWidth="1"/>
    <col min="10" max="10" width="7.42578125" customWidth="1"/>
    <col min="11" max="11" width="6.42578125" customWidth="1"/>
    <col min="12" max="12" width="6.7109375" customWidth="1"/>
    <col min="13" max="13" width="5.5703125" customWidth="1"/>
    <col min="14" max="14" width="6" customWidth="1"/>
    <col min="15" max="15" width="6.7109375" customWidth="1"/>
    <col min="16" max="16" width="5.5703125" customWidth="1"/>
  </cols>
  <sheetData>
    <row r="1" spans="1:16" x14ac:dyDescent="0.25">
      <c r="A1" s="309" t="s">
        <v>296</v>
      </c>
      <c r="B1" s="309"/>
      <c r="C1" s="310" t="s">
        <v>58</v>
      </c>
      <c r="D1" s="311"/>
      <c r="E1" s="312" t="s">
        <v>291</v>
      </c>
      <c r="F1" s="313"/>
      <c r="G1" s="314" t="s">
        <v>99</v>
      </c>
      <c r="H1" s="314"/>
      <c r="I1" s="315" t="s">
        <v>320</v>
      </c>
      <c r="J1" s="315"/>
      <c r="K1" s="302" t="s">
        <v>313</v>
      </c>
      <c r="L1" s="302"/>
      <c r="M1" s="297" t="s">
        <v>134</v>
      </c>
      <c r="N1" s="297"/>
    </row>
    <row r="2" spans="1:16" x14ac:dyDescent="0.25">
      <c r="A2" s="81" t="s">
        <v>57</v>
      </c>
      <c r="B2" s="82">
        <v>3</v>
      </c>
      <c r="C2" s="84">
        <v>0</v>
      </c>
      <c r="D2" s="85">
        <v>3</v>
      </c>
      <c r="E2" s="110">
        <v>1</v>
      </c>
      <c r="F2" s="102">
        <v>5</v>
      </c>
      <c r="G2" s="79" t="s">
        <v>307</v>
      </c>
      <c r="H2" s="80">
        <v>5</v>
      </c>
      <c r="I2" s="86" t="s">
        <v>318</v>
      </c>
      <c r="J2" s="87">
        <v>1</v>
      </c>
      <c r="K2" s="93" t="s">
        <v>314</v>
      </c>
      <c r="L2" s="94">
        <v>1</v>
      </c>
      <c r="M2" s="91" t="s">
        <v>318</v>
      </c>
      <c r="N2" s="92">
        <v>1</v>
      </c>
    </row>
    <row r="3" spans="1:16" x14ac:dyDescent="0.25">
      <c r="A3" s="81" t="s">
        <v>297</v>
      </c>
      <c r="B3" s="82">
        <v>2</v>
      </c>
      <c r="C3" s="83" t="s">
        <v>300</v>
      </c>
      <c r="D3" s="85">
        <v>2</v>
      </c>
      <c r="E3" s="111" t="s">
        <v>303</v>
      </c>
      <c r="F3" s="102">
        <v>4</v>
      </c>
      <c r="G3" s="79" t="s">
        <v>308</v>
      </c>
      <c r="H3" s="80">
        <v>4</v>
      </c>
      <c r="I3" s="86" t="s">
        <v>319</v>
      </c>
      <c r="J3" s="87">
        <v>0</v>
      </c>
      <c r="K3" s="93" t="s">
        <v>315</v>
      </c>
      <c r="L3" s="94">
        <v>1</v>
      </c>
      <c r="M3" s="91" t="s">
        <v>319</v>
      </c>
      <c r="N3" s="92">
        <v>0</v>
      </c>
    </row>
    <row r="4" spans="1:16" x14ac:dyDescent="0.25">
      <c r="A4" s="81" t="s">
        <v>298</v>
      </c>
      <c r="B4" s="82">
        <v>1</v>
      </c>
      <c r="C4" s="83" t="s">
        <v>302</v>
      </c>
      <c r="D4" s="85">
        <v>1</v>
      </c>
      <c r="E4" s="111" t="s">
        <v>304</v>
      </c>
      <c r="F4" s="102">
        <v>3</v>
      </c>
      <c r="G4" s="79" t="s">
        <v>309</v>
      </c>
      <c r="H4" s="80">
        <v>3</v>
      </c>
      <c r="I4" s="315" t="s">
        <v>312</v>
      </c>
      <c r="J4" s="316"/>
      <c r="K4" s="93" t="s">
        <v>316</v>
      </c>
      <c r="L4" s="94">
        <v>1</v>
      </c>
      <c r="M4" s="297" t="s">
        <v>243</v>
      </c>
      <c r="N4" s="297"/>
    </row>
    <row r="5" spans="1:16" x14ac:dyDescent="0.25">
      <c r="A5" s="81" t="s">
        <v>299</v>
      </c>
      <c r="B5" s="82">
        <v>0</v>
      </c>
      <c r="C5" s="83" t="s">
        <v>301</v>
      </c>
      <c r="D5" s="85">
        <v>0</v>
      </c>
      <c r="E5" s="111" t="s">
        <v>305</v>
      </c>
      <c r="F5" s="102">
        <v>2</v>
      </c>
      <c r="G5" s="79" t="s">
        <v>310</v>
      </c>
      <c r="H5" s="80">
        <v>2</v>
      </c>
      <c r="I5" s="86" t="s">
        <v>318</v>
      </c>
      <c r="J5" s="88">
        <v>1</v>
      </c>
      <c r="K5" s="93" t="s">
        <v>317</v>
      </c>
      <c r="L5" s="94">
        <v>1</v>
      </c>
      <c r="M5" s="91" t="s">
        <v>318</v>
      </c>
      <c r="N5" s="92">
        <v>1</v>
      </c>
    </row>
    <row r="6" spans="1:16" x14ac:dyDescent="0.25">
      <c r="E6" s="111" t="s">
        <v>306</v>
      </c>
      <c r="F6" s="102">
        <v>1</v>
      </c>
      <c r="G6" s="79" t="s">
        <v>311</v>
      </c>
      <c r="H6" s="80">
        <v>1</v>
      </c>
      <c r="I6" s="86" t="s">
        <v>319</v>
      </c>
      <c r="J6" s="88">
        <v>0</v>
      </c>
      <c r="M6" s="91" t="s">
        <v>319</v>
      </c>
      <c r="N6" s="92">
        <v>0</v>
      </c>
    </row>
    <row r="8" spans="1:16" x14ac:dyDescent="0.25">
      <c r="A8" s="303" t="s">
        <v>322</v>
      </c>
      <c r="B8" s="303"/>
      <c r="C8" s="304" t="s">
        <v>323</v>
      </c>
      <c r="D8" s="304"/>
      <c r="E8" s="305" t="s">
        <v>328</v>
      </c>
      <c r="F8" s="305"/>
      <c r="G8" s="306" t="s">
        <v>329</v>
      </c>
      <c r="H8" s="306"/>
      <c r="I8" s="307" t="s">
        <v>330</v>
      </c>
      <c r="J8" s="307"/>
      <c r="K8" s="308" t="s">
        <v>340</v>
      </c>
      <c r="L8" s="308"/>
      <c r="M8" s="308"/>
      <c r="N8" s="298" t="s">
        <v>344</v>
      </c>
      <c r="O8" s="298"/>
      <c r="P8" s="298"/>
    </row>
    <row r="9" spans="1:16" x14ac:dyDescent="0.25">
      <c r="A9" s="89" t="s">
        <v>321</v>
      </c>
      <c r="B9" s="90">
        <v>3</v>
      </c>
      <c r="C9" s="103" t="s">
        <v>324</v>
      </c>
      <c r="D9" s="104">
        <v>3</v>
      </c>
      <c r="E9" s="97" t="s">
        <v>331</v>
      </c>
      <c r="F9" s="98">
        <v>3</v>
      </c>
      <c r="G9" s="99" t="s">
        <v>334</v>
      </c>
      <c r="H9" s="100">
        <v>3</v>
      </c>
      <c r="I9" s="95" t="s">
        <v>337</v>
      </c>
      <c r="J9" s="96">
        <v>3</v>
      </c>
      <c r="K9" s="300" t="s">
        <v>341</v>
      </c>
      <c r="L9" s="300"/>
      <c r="M9" s="105">
        <v>3</v>
      </c>
      <c r="N9" s="301" t="s">
        <v>346</v>
      </c>
      <c r="O9" s="301"/>
      <c r="P9" s="106">
        <v>3</v>
      </c>
    </row>
    <row r="10" spans="1:16" x14ac:dyDescent="0.25">
      <c r="A10" s="89" t="s">
        <v>59</v>
      </c>
      <c r="B10" s="90">
        <v>2</v>
      </c>
      <c r="C10" s="103" t="s">
        <v>325</v>
      </c>
      <c r="D10" s="104">
        <v>2</v>
      </c>
      <c r="E10" s="97" t="s">
        <v>332</v>
      </c>
      <c r="F10" s="98">
        <v>2</v>
      </c>
      <c r="G10" s="99" t="s">
        <v>335</v>
      </c>
      <c r="H10" s="100">
        <v>2</v>
      </c>
      <c r="I10" s="95" t="s">
        <v>338</v>
      </c>
      <c r="J10" s="96">
        <v>2</v>
      </c>
      <c r="K10" s="300" t="s">
        <v>342</v>
      </c>
      <c r="L10" s="300"/>
      <c r="M10" s="105">
        <v>2</v>
      </c>
      <c r="N10" s="301" t="s">
        <v>347</v>
      </c>
      <c r="O10" s="301"/>
      <c r="P10" s="106">
        <v>2</v>
      </c>
    </row>
    <row r="11" spans="1:16" x14ac:dyDescent="0.25">
      <c r="A11" s="89" t="s">
        <v>60</v>
      </c>
      <c r="B11" s="90">
        <v>1</v>
      </c>
      <c r="C11" s="103" t="s">
        <v>326</v>
      </c>
      <c r="D11" s="104">
        <v>1</v>
      </c>
      <c r="E11" s="97" t="s">
        <v>333</v>
      </c>
      <c r="F11" s="98">
        <v>1</v>
      </c>
      <c r="G11" s="99" t="s">
        <v>336</v>
      </c>
      <c r="H11" s="100">
        <v>1</v>
      </c>
      <c r="I11" s="95" t="s">
        <v>339</v>
      </c>
      <c r="J11" s="96">
        <v>1</v>
      </c>
      <c r="K11" s="300" t="s">
        <v>343</v>
      </c>
      <c r="L11" s="300"/>
      <c r="M11" s="105">
        <v>1</v>
      </c>
      <c r="N11" s="301" t="s">
        <v>348</v>
      </c>
      <c r="O11" s="301"/>
      <c r="P11" s="107">
        <v>1</v>
      </c>
    </row>
    <row r="12" spans="1:16" x14ac:dyDescent="0.25">
      <c r="A12" s="89" t="s">
        <v>306</v>
      </c>
      <c r="B12" s="90">
        <v>0</v>
      </c>
      <c r="C12" s="103" t="s">
        <v>327</v>
      </c>
      <c r="D12" s="104">
        <v>0</v>
      </c>
      <c r="E12" s="97" t="s">
        <v>101</v>
      </c>
      <c r="F12" s="98">
        <v>0</v>
      </c>
      <c r="G12" s="99" t="s">
        <v>102</v>
      </c>
      <c r="H12" s="100">
        <v>0</v>
      </c>
      <c r="I12" s="95" t="s">
        <v>103</v>
      </c>
      <c r="J12" s="96">
        <v>0</v>
      </c>
    </row>
    <row r="13" spans="1:16" x14ac:dyDescent="0.25">
      <c r="K13" s="299" t="s">
        <v>345</v>
      </c>
      <c r="L13" s="299"/>
      <c r="M13" s="299"/>
    </row>
    <row r="14" spans="1:16" x14ac:dyDescent="0.25">
      <c r="A14" s="109" t="s">
        <v>351</v>
      </c>
      <c r="B14" s="108">
        <v>-10</v>
      </c>
      <c r="K14" s="296" t="s">
        <v>349</v>
      </c>
      <c r="L14" s="296"/>
      <c r="M14" s="101">
        <v>2</v>
      </c>
    </row>
    <row r="15" spans="1:16" x14ac:dyDescent="0.25">
      <c r="A15" s="109" t="s">
        <v>352</v>
      </c>
      <c r="B15" s="108">
        <v>-15</v>
      </c>
      <c r="K15" s="296" t="s">
        <v>350</v>
      </c>
      <c r="L15" s="296"/>
      <c r="M15" s="101">
        <v>1</v>
      </c>
    </row>
    <row r="17" spans="1:8" x14ac:dyDescent="0.25">
      <c r="A17" s="297" t="s">
        <v>354</v>
      </c>
      <c r="B17" s="297"/>
      <c r="C17" s="297"/>
      <c r="F17" s="295" t="s">
        <v>355</v>
      </c>
      <c r="G17" s="295"/>
      <c r="H17" s="295"/>
    </row>
    <row r="18" spans="1:8" x14ac:dyDescent="0.25">
      <c r="A18" s="91" t="s">
        <v>6</v>
      </c>
      <c r="B18" s="294">
        <v>39</v>
      </c>
      <c r="C18" s="294"/>
      <c r="F18" s="293" t="s">
        <v>356</v>
      </c>
      <c r="G18" s="293"/>
      <c r="H18" s="115">
        <v>37</v>
      </c>
    </row>
    <row r="19" spans="1:8" x14ac:dyDescent="0.25">
      <c r="A19" s="91" t="s">
        <v>71</v>
      </c>
      <c r="B19" s="294">
        <v>39</v>
      </c>
      <c r="C19" s="294"/>
      <c r="F19" s="293" t="s">
        <v>357</v>
      </c>
      <c r="G19" s="293"/>
      <c r="H19" s="115">
        <v>36</v>
      </c>
    </row>
    <row r="20" spans="1:8" x14ac:dyDescent="0.25">
      <c r="A20" s="91" t="s">
        <v>17</v>
      </c>
      <c r="B20" s="294">
        <v>34</v>
      </c>
      <c r="C20" s="294"/>
      <c r="F20" s="293" t="s">
        <v>150</v>
      </c>
      <c r="G20" s="293"/>
      <c r="H20" s="115">
        <v>8</v>
      </c>
    </row>
    <row r="21" spans="1:8" x14ac:dyDescent="0.25">
      <c r="A21" s="91" t="s">
        <v>4</v>
      </c>
      <c r="B21" s="294">
        <v>34</v>
      </c>
      <c r="C21" s="294"/>
      <c r="F21" s="293" t="s">
        <v>358</v>
      </c>
      <c r="G21" s="293"/>
      <c r="H21" s="115">
        <v>31</v>
      </c>
    </row>
    <row r="22" spans="1:8" x14ac:dyDescent="0.25">
      <c r="F22" s="293" t="s">
        <v>359</v>
      </c>
      <c r="G22" s="293"/>
      <c r="H22" s="115">
        <v>31</v>
      </c>
    </row>
  </sheetData>
  <mergeCells count="36">
    <mergeCell ref="K1:L1"/>
    <mergeCell ref="M1:N1"/>
    <mergeCell ref="M4:N4"/>
    <mergeCell ref="A8:B8"/>
    <mergeCell ref="C8:D8"/>
    <mergeCell ref="E8:F8"/>
    <mergeCell ref="G8:H8"/>
    <mergeCell ref="I8:J8"/>
    <mergeCell ref="K8:M8"/>
    <mergeCell ref="A1:B1"/>
    <mergeCell ref="C1:D1"/>
    <mergeCell ref="E1:F1"/>
    <mergeCell ref="G1:H1"/>
    <mergeCell ref="I1:J1"/>
    <mergeCell ref="I4:J4"/>
    <mergeCell ref="K14:L14"/>
    <mergeCell ref="K15:L15"/>
    <mergeCell ref="A17:C17"/>
    <mergeCell ref="N8:P8"/>
    <mergeCell ref="K13:M13"/>
    <mergeCell ref="K9:L9"/>
    <mergeCell ref="K10:L10"/>
    <mergeCell ref="K11:L11"/>
    <mergeCell ref="N9:O9"/>
    <mergeCell ref="N10:O10"/>
    <mergeCell ref="N11:O11"/>
    <mergeCell ref="F22:G22"/>
    <mergeCell ref="B20:C20"/>
    <mergeCell ref="B21:C21"/>
    <mergeCell ref="F17:H17"/>
    <mergeCell ref="F18:G18"/>
    <mergeCell ref="F19:G19"/>
    <mergeCell ref="F20:G20"/>
    <mergeCell ref="F21:G21"/>
    <mergeCell ref="B19:C19"/>
    <mergeCell ref="B18:C18"/>
  </mergeCells>
  <pageMargins left="0.25" right="0.25" top="0.75" bottom="0.75" header="0.3" footer="0.3"/>
  <pageSetup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44"/>
  <sheetViews>
    <sheetView zoomScale="75" zoomScaleNormal="75" workbookViewId="0">
      <selection activeCell="B12" sqref="B12"/>
    </sheetView>
  </sheetViews>
  <sheetFormatPr defaultRowHeight="15" x14ac:dyDescent="0.25"/>
  <cols>
    <col min="1" max="1" width="16.5703125" style="73" customWidth="1"/>
    <col min="2" max="2" width="10.42578125" style="63" customWidth="1"/>
    <col min="3" max="4" width="10.7109375" style="63" customWidth="1"/>
    <col min="5" max="18" width="9.140625" style="63"/>
    <col min="19" max="20" width="9.140625" style="64"/>
    <col min="21" max="21" width="10.140625" style="63" customWidth="1"/>
    <col min="22" max="30" width="9.140625" style="63"/>
    <col min="31" max="31" width="10.7109375" style="63" customWidth="1"/>
    <col min="32" max="34" width="9.140625" style="63"/>
    <col min="35" max="37" width="9.140625" style="64"/>
    <col min="38" max="16384" width="9.140625" style="62"/>
  </cols>
  <sheetData>
    <row r="1" spans="1:37" s="61" customFormat="1" ht="27" customHeight="1" x14ac:dyDescent="0.25">
      <c r="A1" s="276" t="s">
        <v>360</v>
      </c>
      <c r="B1" s="74" t="s">
        <v>74</v>
      </c>
      <c r="C1" s="74" t="s">
        <v>74</v>
      </c>
      <c r="D1" s="74" t="s">
        <v>74</v>
      </c>
      <c r="E1" s="74" t="s">
        <v>244</v>
      </c>
      <c r="F1" s="74" t="s">
        <v>14</v>
      </c>
      <c r="G1" s="74" t="s">
        <v>80</v>
      </c>
      <c r="H1" s="74" t="s">
        <v>294</v>
      </c>
      <c r="I1" s="74" t="s">
        <v>294</v>
      </c>
      <c r="J1" s="74" t="s">
        <v>84</v>
      </c>
      <c r="K1" s="74" t="s">
        <v>263</v>
      </c>
      <c r="L1" s="74" t="s">
        <v>263</v>
      </c>
      <c r="M1" s="74" t="s">
        <v>263</v>
      </c>
      <c r="N1" s="74" t="s">
        <v>267</v>
      </c>
      <c r="O1" s="74" t="s">
        <v>269</v>
      </c>
      <c r="P1" s="74" t="s">
        <v>270</v>
      </c>
      <c r="Q1" s="74" t="s">
        <v>271</v>
      </c>
      <c r="R1" s="74" t="s">
        <v>150</v>
      </c>
      <c r="S1" s="75" t="s">
        <v>73</v>
      </c>
      <c r="T1" s="75" t="s">
        <v>73</v>
      </c>
      <c r="U1" s="74" t="s">
        <v>277</v>
      </c>
      <c r="V1" s="74" t="s">
        <v>19</v>
      </c>
      <c r="W1" s="74" t="s">
        <v>27</v>
      </c>
      <c r="X1" s="74" t="s">
        <v>72</v>
      </c>
      <c r="Y1" s="74" t="s">
        <v>20</v>
      </c>
      <c r="Z1" s="74" t="s">
        <v>20</v>
      </c>
      <c r="AA1" s="74" t="s">
        <v>282</v>
      </c>
      <c r="AB1" s="74" t="s">
        <v>282</v>
      </c>
      <c r="AC1" s="74" t="s">
        <v>283</v>
      </c>
      <c r="AD1" s="74" t="s">
        <v>284</v>
      </c>
      <c r="AE1" s="74" t="s">
        <v>285</v>
      </c>
      <c r="AF1" s="173" t="s">
        <v>87</v>
      </c>
      <c r="AG1" s="74" t="s">
        <v>87</v>
      </c>
      <c r="AH1" s="74" t="s">
        <v>87</v>
      </c>
      <c r="AI1" s="75" t="s">
        <v>288</v>
      </c>
      <c r="AJ1" s="75" t="s">
        <v>289</v>
      </c>
      <c r="AK1" s="75" t="s">
        <v>290</v>
      </c>
    </row>
    <row r="2" spans="1:37" s="61" customFormat="1" ht="34.5" customHeight="1" x14ac:dyDescent="0.25">
      <c r="A2" s="72"/>
      <c r="B2" s="74" t="s">
        <v>258</v>
      </c>
      <c r="C2" s="74" t="s">
        <v>81</v>
      </c>
      <c r="D2" s="74" t="s">
        <v>82</v>
      </c>
      <c r="E2" s="74" t="s">
        <v>259</v>
      </c>
      <c r="F2" s="74" t="s">
        <v>257</v>
      </c>
      <c r="G2" s="74" t="s">
        <v>260</v>
      </c>
      <c r="H2" s="74" t="s">
        <v>261</v>
      </c>
      <c r="I2" s="74" t="s">
        <v>262</v>
      </c>
      <c r="J2" s="74" t="s">
        <v>264</v>
      </c>
      <c r="K2" s="74" t="s">
        <v>265</v>
      </c>
      <c r="L2" s="74" t="s">
        <v>266</v>
      </c>
      <c r="M2" s="74" t="s">
        <v>163</v>
      </c>
      <c r="N2" s="74" t="s">
        <v>268</v>
      </c>
      <c r="O2" s="74" t="s">
        <v>272</v>
      </c>
      <c r="P2" s="74" t="s">
        <v>273</v>
      </c>
      <c r="Q2" s="74" t="s">
        <v>274</v>
      </c>
      <c r="R2" s="74" t="s">
        <v>64</v>
      </c>
      <c r="S2" s="75" t="s">
        <v>275</v>
      </c>
      <c r="T2" s="75" t="s">
        <v>276</v>
      </c>
      <c r="U2" s="74" t="s">
        <v>280</v>
      </c>
      <c r="V2" s="74" t="s">
        <v>278</v>
      </c>
      <c r="W2" s="74" t="s">
        <v>279</v>
      </c>
      <c r="X2" s="74" t="s">
        <v>266</v>
      </c>
      <c r="Y2" s="74" t="s">
        <v>6</v>
      </c>
      <c r="Z2" s="74" t="s">
        <v>281</v>
      </c>
      <c r="AA2" s="74" t="s">
        <v>164</v>
      </c>
      <c r="AB2" s="74" t="s">
        <v>165</v>
      </c>
      <c r="AC2" s="74" t="s">
        <v>25</v>
      </c>
      <c r="AD2" s="74" t="s">
        <v>71</v>
      </c>
      <c r="AE2" s="74" t="s">
        <v>71</v>
      </c>
      <c r="AF2" s="74" t="s">
        <v>391</v>
      </c>
      <c r="AG2" s="74" t="s">
        <v>286</v>
      </c>
      <c r="AH2" s="74" t="s">
        <v>287</v>
      </c>
      <c r="AI2" s="75" t="s">
        <v>4</v>
      </c>
      <c r="AJ2" s="75" t="s">
        <v>6</v>
      </c>
      <c r="AK2" s="75" t="s">
        <v>6</v>
      </c>
    </row>
    <row r="3" spans="1:37" s="61" customFormat="1" ht="32.25" customHeight="1" x14ac:dyDescent="0.25">
      <c r="A3" s="76" t="s">
        <v>362</v>
      </c>
      <c r="B3" s="121">
        <v>1</v>
      </c>
      <c r="C3" s="121">
        <v>2</v>
      </c>
      <c r="D3" s="121">
        <v>2</v>
      </c>
      <c r="E3" s="70">
        <v>3</v>
      </c>
      <c r="F3" s="70">
        <v>3</v>
      </c>
      <c r="G3" s="70">
        <v>3</v>
      </c>
      <c r="H3" s="70">
        <v>3</v>
      </c>
      <c r="I3" s="70">
        <v>3</v>
      </c>
      <c r="J3" s="70">
        <v>3</v>
      </c>
      <c r="K3" s="70">
        <v>3</v>
      </c>
      <c r="L3" s="70">
        <v>3</v>
      </c>
      <c r="M3" s="70">
        <v>3</v>
      </c>
      <c r="N3" s="70">
        <v>3</v>
      </c>
      <c r="O3" s="70">
        <v>3</v>
      </c>
      <c r="P3" s="121">
        <v>1</v>
      </c>
      <c r="Q3" s="70">
        <v>3</v>
      </c>
      <c r="R3" s="70">
        <v>3</v>
      </c>
      <c r="S3" s="71">
        <v>3</v>
      </c>
      <c r="T3" s="71">
        <v>3</v>
      </c>
      <c r="U3" s="70">
        <v>3</v>
      </c>
      <c r="V3" s="70">
        <v>3</v>
      </c>
      <c r="W3" s="70">
        <v>3</v>
      </c>
      <c r="X3" s="121">
        <v>2</v>
      </c>
      <c r="Y3" s="70">
        <v>3</v>
      </c>
      <c r="Z3" s="70">
        <v>3</v>
      </c>
      <c r="AA3" s="70">
        <v>3</v>
      </c>
      <c r="AB3" s="70">
        <v>3</v>
      </c>
      <c r="AC3" s="70">
        <v>3</v>
      </c>
      <c r="AD3" s="70">
        <v>3</v>
      </c>
      <c r="AE3" s="70">
        <v>3</v>
      </c>
      <c r="AF3" s="70">
        <v>3</v>
      </c>
      <c r="AG3" s="70">
        <v>3</v>
      </c>
      <c r="AH3" s="70">
        <v>3</v>
      </c>
      <c r="AI3" s="71">
        <v>3</v>
      </c>
      <c r="AJ3" s="71">
        <v>3</v>
      </c>
      <c r="AK3" s="71">
        <v>3</v>
      </c>
    </row>
    <row r="4" spans="1:37" ht="21" customHeight="1" x14ac:dyDescent="0.25">
      <c r="A4" s="77" t="s">
        <v>363</v>
      </c>
      <c r="B4" s="65">
        <v>3</v>
      </c>
      <c r="C4" s="65">
        <v>3</v>
      </c>
      <c r="D4" s="65">
        <v>3</v>
      </c>
      <c r="E4" s="123">
        <v>0</v>
      </c>
      <c r="F4" s="65">
        <v>3</v>
      </c>
      <c r="G4" s="65">
        <v>3</v>
      </c>
      <c r="H4" s="123">
        <v>2</v>
      </c>
      <c r="I4" s="123">
        <v>0</v>
      </c>
      <c r="J4" s="65">
        <v>3</v>
      </c>
      <c r="K4" s="65">
        <v>3</v>
      </c>
      <c r="L4" s="122" t="s">
        <v>192</v>
      </c>
      <c r="M4" s="123">
        <v>2</v>
      </c>
      <c r="N4" s="65">
        <v>3</v>
      </c>
      <c r="O4" s="123">
        <v>2</v>
      </c>
      <c r="P4" s="123">
        <v>1</v>
      </c>
      <c r="Q4" s="65">
        <v>3</v>
      </c>
      <c r="R4" s="65">
        <v>3</v>
      </c>
      <c r="S4" s="78">
        <v>3</v>
      </c>
      <c r="T4" s="78">
        <v>3</v>
      </c>
      <c r="U4" s="123">
        <v>1</v>
      </c>
      <c r="V4" s="65">
        <v>3</v>
      </c>
      <c r="W4" s="65">
        <v>3</v>
      </c>
      <c r="X4" s="123">
        <v>0</v>
      </c>
      <c r="Y4" s="65">
        <v>3</v>
      </c>
      <c r="Z4" s="123">
        <v>2</v>
      </c>
      <c r="AA4" s="65">
        <v>3</v>
      </c>
      <c r="AB4" s="65">
        <v>3</v>
      </c>
      <c r="AC4" s="123">
        <v>0</v>
      </c>
      <c r="AD4" s="123">
        <v>0</v>
      </c>
      <c r="AE4" s="123">
        <v>1</v>
      </c>
      <c r="AF4" s="123">
        <v>2</v>
      </c>
      <c r="AG4" s="122" t="s">
        <v>192</v>
      </c>
      <c r="AH4" s="122" t="s">
        <v>192</v>
      </c>
      <c r="AI4" s="78">
        <v>3</v>
      </c>
      <c r="AJ4" s="131">
        <v>1</v>
      </c>
      <c r="AK4" s="78">
        <v>3</v>
      </c>
    </row>
    <row r="5" spans="1:37" ht="33" customHeight="1" x14ac:dyDescent="0.25">
      <c r="A5" s="77" t="s">
        <v>364</v>
      </c>
      <c r="B5" s="122" t="s">
        <v>192</v>
      </c>
      <c r="C5" s="123">
        <v>1</v>
      </c>
      <c r="D5" s="122" t="s">
        <v>192</v>
      </c>
      <c r="E5" s="123">
        <v>1</v>
      </c>
      <c r="F5" s="123">
        <v>3</v>
      </c>
      <c r="G5" s="123">
        <v>3</v>
      </c>
      <c r="H5" s="123">
        <v>4</v>
      </c>
      <c r="I5" s="123">
        <v>4</v>
      </c>
      <c r="J5" s="123">
        <v>4</v>
      </c>
      <c r="K5" s="123">
        <v>3</v>
      </c>
      <c r="L5" s="123">
        <v>1</v>
      </c>
      <c r="M5" s="123">
        <v>3</v>
      </c>
      <c r="N5" s="65">
        <v>5</v>
      </c>
      <c r="O5" s="123">
        <v>3</v>
      </c>
      <c r="P5" s="65">
        <v>5</v>
      </c>
      <c r="Q5" s="123">
        <v>3</v>
      </c>
      <c r="R5" s="122" t="s">
        <v>192</v>
      </c>
      <c r="S5" s="78">
        <v>5</v>
      </c>
      <c r="T5" s="78">
        <v>5</v>
      </c>
      <c r="U5" s="122" t="s">
        <v>192</v>
      </c>
      <c r="V5" s="122" t="s">
        <v>192</v>
      </c>
      <c r="W5" s="123">
        <v>4</v>
      </c>
      <c r="X5" s="123">
        <v>1</v>
      </c>
      <c r="Y5" s="123">
        <v>3</v>
      </c>
      <c r="Z5" s="123">
        <v>3</v>
      </c>
      <c r="AA5" s="65">
        <v>5</v>
      </c>
      <c r="AB5" s="65">
        <v>5</v>
      </c>
      <c r="AC5" s="123">
        <v>2</v>
      </c>
      <c r="AD5" s="123">
        <v>4</v>
      </c>
      <c r="AE5" s="123">
        <v>4</v>
      </c>
      <c r="AF5" s="65">
        <v>5</v>
      </c>
      <c r="AG5" s="123">
        <v>3</v>
      </c>
      <c r="AH5" s="123">
        <v>1</v>
      </c>
      <c r="AI5" s="122" t="s">
        <v>192</v>
      </c>
      <c r="AJ5" s="131">
        <v>1</v>
      </c>
      <c r="AK5" s="131">
        <v>4</v>
      </c>
    </row>
    <row r="6" spans="1:37" ht="36.75" customHeight="1" x14ac:dyDescent="0.25">
      <c r="A6" s="76" t="s">
        <v>365</v>
      </c>
      <c r="B6" s="65">
        <v>5</v>
      </c>
      <c r="C6" s="123">
        <v>4</v>
      </c>
      <c r="D6" s="65">
        <v>5</v>
      </c>
      <c r="E6" s="65">
        <v>5</v>
      </c>
      <c r="F6" s="122" t="s">
        <v>192</v>
      </c>
      <c r="G6" s="65">
        <v>5</v>
      </c>
      <c r="H6" s="65">
        <v>5</v>
      </c>
      <c r="I6" s="65">
        <v>5</v>
      </c>
      <c r="J6" s="65">
        <v>5</v>
      </c>
      <c r="K6" s="65">
        <v>5</v>
      </c>
      <c r="L6" s="65">
        <v>5</v>
      </c>
      <c r="M6" s="65">
        <v>5</v>
      </c>
      <c r="N6" s="65">
        <v>5</v>
      </c>
      <c r="O6" s="65">
        <v>5</v>
      </c>
      <c r="P6" s="65">
        <v>5</v>
      </c>
      <c r="Q6" s="65">
        <v>5</v>
      </c>
      <c r="R6" s="122" t="s">
        <v>192</v>
      </c>
      <c r="S6" s="78">
        <v>5</v>
      </c>
      <c r="T6" s="78">
        <v>5</v>
      </c>
      <c r="U6" s="65">
        <v>5</v>
      </c>
      <c r="V6" s="65">
        <v>5</v>
      </c>
      <c r="W6" s="65">
        <v>5</v>
      </c>
      <c r="X6" s="65">
        <v>5</v>
      </c>
      <c r="Y6" s="65">
        <v>5</v>
      </c>
      <c r="Z6" s="65">
        <v>5</v>
      </c>
      <c r="AA6" s="65">
        <v>5</v>
      </c>
      <c r="AB6" s="65">
        <v>5</v>
      </c>
      <c r="AC6" s="65">
        <v>5</v>
      </c>
      <c r="AD6" s="65">
        <v>5</v>
      </c>
      <c r="AE6" s="65">
        <v>5</v>
      </c>
      <c r="AF6" s="65">
        <v>5</v>
      </c>
      <c r="AG6" s="65">
        <v>5</v>
      </c>
      <c r="AH6" s="65">
        <v>5</v>
      </c>
      <c r="AI6" s="78">
        <v>5</v>
      </c>
      <c r="AJ6" s="205">
        <v>5</v>
      </c>
      <c r="AK6" s="78">
        <v>5</v>
      </c>
    </row>
    <row r="7" spans="1:37" ht="36" customHeight="1" x14ac:dyDescent="0.25">
      <c r="A7" s="76" t="s">
        <v>366</v>
      </c>
      <c r="B7" s="123">
        <v>2</v>
      </c>
      <c r="C7" s="65">
        <v>3</v>
      </c>
      <c r="D7" s="123">
        <v>2</v>
      </c>
      <c r="E7" s="123">
        <v>0</v>
      </c>
      <c r="F7" s="65">
        <v>3</v>
      </c>
      <c r="G7" s="65">
        <v>3</v>
      </c>
      <c r="H7" s="65">
        <v>3</v>
      </c>
      <c r="I7" s="123">
        <v>1</v>
      </c>
      <c r="J7" s="65">
        <v>3</v>
      </c>
      <c r="K7" s="65">
        <v>3</v>
      </c>
      <c r="L7" s="65">
        <v>3</v>
      </c>
      <c r="M7" s="65">
        <v>3</v>
      </c>
      <c r="N7" s="65">
        <v>3</v>
      </c>
      <c r="O7" s="65">
        <v>3</v>
      </c>
      <c r="P7" s="123">
        <v>2</v>
      </c>
      <c r="Q7" s="65">
        <v>3</v>
      </c>
      <c r="R7" s="122" t="s">
        <v>192</v>
      </c>
      <c r="S7" s="78">
        <v>3</v>
      </c>
      <c r="T7" s="131">
        <v>1</v>
      </c>
      <c r="U7" s="65">
        <v>3</v>
      </c>
      <c r="V7" s="123">
        <v>2</v>
      </c>
      <c r="W7" s="65">
        <v>3</v>
      </c>
      <c r="X7" s="65">
        <v>3</v>
      </c>
      <c r="Y7" s="65">
        <v>3</v>
      </c>
      <c r="Z7" s="123">
        <v>0</v>
      </c>
      <c r="AA7" s="123">
        <v>0</v>
      </c>
      <c r="AB7" s="65">
        <v>3</v>
      </c>
      <c r="AC7" s="65">
        <v>3</v>
      </c>
      <c r="AD7" s="65">
        <v>3</v>
      </c>
      <c r="AE7" s="65">
        <v>3</v>
      </c>
      <c r="AF7" s="65">
        <v>3</v>
      </c>
      <c r="AG7" s="65">
        <v>3</v>
      </c>
      <c r="AH7" s="65">
        <v>3</v>
      </c>
      <c r="AI7" s="78">
        <v>3</v>
      </c>
      <c r="AJ7" s="78">
        <v>3</v>
      </c>
      <c r="AK7" s="131">
        <v>2</v>
      </c>
    </row>
    <row r="8" spans="1:37" ht="29.25" customHeight="1" x14ac:dyDescent="0.25">
      <c r="A8" s="76" t="s">
        <v>367</v>
      </c>
      <c r="B8" s="123">
        <v>2</v>
      </c>
      <c r="C8" s="123">
        <v>2</v>
      </c>
      <c r="D8" s="65">
        <v>3</v>
      </c>
      <c r="E8" s="123">
        <v>2</v>
      </c>
      <c r="F8" s="65">
        <v>3</v>
      </c>
      <c r="G8" s="65">
        <v>3</v>
      </c>
      <c r="H8" s="123">
        <v>1</v>
      </c>
      <c r="I8" s="123">
        <v>1</v>
      </c>
      <c r="J8" s="123">
        <v>2</v>
      </c>
      <c r="K8" s="65">
        <v>3</v>
      </c>
      <c r="L8" s="123">
        <v>0</v>
      </c>
      <c r="M8" s="123">
        <v>1</v>
      </c>
      <c r="N8" s="65">
        <v>3</v>
      </c>
      <c r="O8" s="123">
        <v>2</v>
      </c>
      <c r="P8" s="122" t="s">
        <v>192</v>
      </c>
      <c r="Q8" s="123">
        <v>2</v>
      </c>
      <c r="R8" s="122" t="s">
        <v>192</v>
      </c>
      <c r="S8" s="131">
        <v>1</v>
      </c>
      <c r="T8" s="131">
        <v>2</v>
      </c>
      <c r="U8" s="123">
        <v>2</v>
      </c>
      <c r="V8" s="123">
        <v>0</v>
      </c>
      <c r="W8" s="65">
        <v>3</v>
      </c>
      <c r="X8" s="123">
        <v>0</v>
      </c>
      <c r="Y8" s="65">
        <v>3</v>
      </c>
      <c r="Z8" s="65">
        <v>3</v>
      </c>
      <c r="AA8" s="123">
        <v>0</v>
      </c>
      <c r="AB8" s="123">
        <v>0</v>
      </c>
      <c r="AC8" s="123">
        <v>0</v>
      </c>
      <c r="AD8" s="123">
        <v>1</v>
      </c>
      <c r="AE8" s="123">
        <v>0</v>
      </c>
      <c r="AF8" s="65">
        <v>3</v>
      </c>
      <c r="AG8" s="123">
        <v>2</v>
      </c>
      <c r="AH8" s="123">
        <v>0</v>
      </c>
      <c r="AI8" s="78">
        <v>3</v>
      </c>
      <c r="AJ8" s="78">
        <v>3</v>
      </c>
      <c r="AK8" s="78">
        <v>3</v>
      </c>
    </row>
    <row r="9" spans="1:37" ht="35.25" customHeight="1" x14ac:dyDescent="0.25">
      <c r="A9" s="76" t="s">
        <v>368</v>
      </c>
      <c r="B9" s="123">
        <v>0</v>
      </c>
      <c r="C9" s="123">
        <v>1</v>
      </c>
      <c r="D9" s="123">
        <v>0</v>
      </c>
      <c r="E9" s="123">
        <v>1</v>
      </c>
      <c r="F9" s="123">
        <v>2</v>
      </c>
      <c r="G9" s="123">
        <v>0</v>
      </c>
      <c r="H9" s="123">
        <v>1</v>
      </c>
      <c r="I9" s="123">
        <v>1</v>
      </c>
      <c r="J9" s="123">
        <v>0</v>
      </c>
      <c r="K9" s="123">
        <v>0</v>
      </c>
      <c r="L9" s="123">
        <v>1</v>
      </c>
      <c r="M9" s="123">
        <v>2</v>
      </c>
      <c r="N9" s="123">
        <v>0</v>
      </c>
      <c r="O9" s="123">
        <v>1</v>
      </c>
      <c r="P9" s="123">
        <v>2</v>
      </c>
      <c r="Q9" s="123">
        <v>0</v>
      </c>
      <c r="R9" s="122" t="s">
        <v>192</v>
      </c>
      <c r="S9" s="131">
        <v>0</v>
      </c>
      <c r="T9" s="131">
        <v>0</v>
      </c>
      <c r="U9" s="123">
        <v>1</v>
      </c>
      <c r="V9" s="123">
        <v>0</v>
      </c>
      <c r="W9" s="123">
        <v>0</v>
      </c>
      <c r="X9" s="123">
        <v>2</v>
      </c>
      <c r="Y9" s="123">
        <v>0</v>
      </c>
      <c r="Z9" s="123">
        <v>2</v>
      </c>
      <c r="AA9" s="65">
        <v>3</v>
      </c>
      <c r="AB9" s="65">
        <v>3</v>
      </c>
      <c r="AC9" s="123">
        <v>2</v>
      </c>
      <c r="AD9" s="123">
        <v>0</v>
      </c>
      <c r="AE9" s="123">
        <v>2</v>
      </c>
      <c r="AF9" s="123">
        <v>1</v>
      </c>
      <c r="AG9" s="123">
        <v>1</v>
      </c>
      <c r="AH9" s="123">
        <v>2</v>
      </c>
      <c r="AI9" s="131">
        <v>0</v>
      </c>
      <c r="AJ9" s="131">
        <v>0</v>
      </c>
      <c r="AK9" s="131">
        <v>1</v>
      </c>
    </row>
    <row r="10" spans="1:37" ht="36" customHeight="1" x14ac:dyDescent="0.25">
      <c r="A10" s="76" t="s">
        <v>369</v>
      </c>
      <c r="B10" s="65">
        <v>3</v>
      </c>
      <c r="C10" s="65">
        <v>3</v>
      </c>
      <c r="D10" s="65">
        <v>3</v>
      </c>
      <c r="E10" s="65">
        <v>3</v>
      </c>
      <c r="F10" s="65">
        <v>3</v>
      </c>
      <c r="G10" s="65">
        <v>3</v>
      </c>
      <c r="H10" s="65">
        <v>3</v>
      </c>
      <c r="I10" s="65">
        <v>3</v>
      </c>
      <c r="J10" s="65">
        <v>3</v>
      </c>
      <c r="K10" s="65">
        <v>3</v>
      </c>
      <c r="L10" s="65">
        <v>3</v>
      </c>
      <c r="M10" s="65">
        <v>3</v>
      </c>
      <c r="N10" s="65">
        <v>3</v>
      </c>
      <c r="O10" s="65">
        <v>3</v>
      </c>
      <c r="P10" s="65">
        <v>3</v>
      </c>
      <c r="Q10" s="65">
        <v>3</v>
      </c>
      <c r="R10" s="122" t="s">
        <v>192</v>
      </c>
      <c r="S10" s="78">
        <v>3</v>
      </c>
      <c r="T10" s="78">
        <v>3</v>
      </c>
      <c r="U10" s="65">
        <v>3</v>
      </c>
      <c r="V10" s="65">
        <v>3</v>
      </c>
      <c r="W10" s="65">
        <v>3</v>
      </c>
      <c r="X10" s="65">
        <v>3</v>
      </c>
      <c r="Y10" s="65">
        <v>3</v>
      </c>
      <c r="Z10" s="65">
        <v>3</v>
      </c>
      <c r="AA10" s="65">
        <v>3</v>
      </c>
      <c r="AB10" s="65">
        <v>3</v>
      </c>
      <c r="AC10" s="65">
        <v>3</v>
      </c>
      <c r="AD10" s="65">
        <v>3</v>
      </c>
      <c r="AE10" s="123">
        <v>2</v>
      </c>
      <c r="AF10" s="65">
        <v>3</v>
      </c>
      <c r="AG10" s="65">
        <v>3</v>
      </c>
      <c r="AH10" s="65">
        <v>3</v>
      </c>
      <c r="AI10" s="78">
        <v>3</v>
      </c>
      <c r="AJ10" s="78">
        <v>3</v>
      </c>
      <c r="AK10" s="78">
        <v>3</v>
      </c>
    </row>
    <row r="11" spans="1:37" ht="28.5" customHeight="1" x14ac:dyDescent="0.25">
      <c r="A11" s="76" t="s">
        <v>370</v>
      </c>
      <c r="B11" s="65">
        <v>1</v>
      </c>
      <c r="C11" s="65">
        <v>1</v>
      </c>
      <c r="D11" s="65">
        <v>1</v>
      </c>
      <c r="E11" s="65">
        <v>1</v>
      </c>
      <c r="F11" s="65">
        <v>1</v>
      </c>
      <c r="G11" s="65">
        <v>1</v>
      </c>
      <c r="H11" s="65">
        <v>1</v>
      </c>
      <c r="I11" s="65">
        <v>1</v>
      </c>
      <c r="J11" s="65">
        <v>1</v>
      </c>
      <c r="K11" s="65">
        <v>1</v>
      </c>
      <c r="L11" s="65">
        <v>1</v>
      </c>
      <c r="M11" s="65">
        <v>1</v>
      </c>
      <c r="N11" s="65">
        <v>1</v>
      </c>
      <c r="O11" s="65">
        <v>1</v>
      </c>
      <c r="P11" s="65">
        <v>1</v>
      </c>
      <c r="Q11" s="65">
        <v>1</v>
      </c>
      <c r="R11" s="122" t="s">
        <v>192</v>
      </c>
      <c r="S11" s="78">
        <v>1</v>
      </c>
      <c r="T11" s="78">
        <v>1</v>
      </c>
      <c r="U11" s="65">
        <v>1</v>
      </c>
      <c r="V11" s="65">
        <v>1</v>
      </c>
      <c r="W11" s="65">
        <v>1</v>
      </c>
      <c r="X11" s="65">
        <v>1</v>
      </c>
      <c r="Y11" s="65">
        <v>1</v>
      </c>
      <c r="Z11" s="65">
        <v>1</v>
      </c>
      <c r="AA11" s="65">
        <v>1</v>
      </c>
      <c r="AB11" s="65">
        <v>1</v>
      </c>
      <c r="AC11" s="65">
        <v>1</v>
      </c>
      <c r="AD11" s="65">
        <v>1</v>
      </c>
      <c r="AE11" s="65">
        <v>1</v>
      </c>
      <c r="AF11" s="65">
        <v>1</v>
      </c>
      <c r="AG11" s="65">
        <v>1</v>
      </c>
      <c r="AH11" s="65">
        <v>1</v>
      </c>
      <c r="AI11" s="65">
        <v>1</v>
      </c>
      <c r="AJ11" s="65">
        <v>1</v>
      </c>
      <c r="AK11" s="65">
        <v>1</v>
      </c>
    </row>
    <row r="12" spans="1:37" ht="30.75" customHeight="1" x14ac:dyDescent="0.25">
      <c r="A12" s="76" t="s">
        <v>371</v>
      </c>
      <c r="B12" s="65">
        <v>1</v>
      </c>
      <c r="C12" s="65">
        <v>1</v>
      </c>
      <c r="D12" s="65">
        <v>1</v>
      </c>
      <c r="E12" s="65">
        <v>1</v>
      </c>
      <c r="F12" s="65">
        <v>1</v>
      </c>
      <c r="G12" s="65">
        <v>1</v>
      </c>
      <c r="H12" s="65">
        <v>1</v>
      </c>
      <c r="I12" s="65">
        <v>1</v>
      </c>
      <c r="J12" s="65">
        <v>1</v>
      </c>
      <c r="K12" s="65">
        <v>1</v>
      </c>
      <c r="L12" s="65">
        <v>1</v>
      </c>
      <c r="M12" s="65">
        <v>1</v>
      </c>
      <c r="N12" s="65">
        <v>1</v>
      </c>
      <c r="O12" s="65">
        <v>1</v>
      </c>
      <c r="P12" s="65">
        <v>1</v>
      </c>
      <c r="Q12" s="65">
        <v>1</v>
      </c>
      <c r="R12" s="122" t="s">
        <v>192</v>
      </c>
      <c r="S12" s="78">
        <v>1</v>
      </c>
      <c r="T12" s="78">
        <v>1</v>
      </c>
      <c r="U12" s="65">
        <v>1</v>
      </c>
      <c r="V12" s="65">
        <v>1</v>
      </c>
      <c r="W12" s="65">
        <v>1</v>
      </c>
      <c r="X12" s="65">
        <v>1</v>
      </c>
      <c r="Y12" s="65">
        <v>1</v>
      </c>
      <c r="Z12" s="65">
        <v>1</v>
      </c>
      <c r="AA12" s="65">
        <v>1</v>
      </c>
      <c r="AB12" s="65">
        <v>1</v>
      </c>
      <c r="AC12" s="65">
        <v>1</v>
      </c>
      <c r="AD12" s="65">
        <v>1</v>
      </c>
      <c r="AE12" s="65">
        <v>1</v>
      </c>
      <c r="AF12" s="65">
        <v>1</v>
      </c>
      <c r="AG12" s="65">
        <v>1</v>
      </c>
      <c r="AH12" s="65">
        <v>1</v>
      </c>
      <c r="AI12" s="65">
        <v>1</v>
      </c>
      <c r="AJ12" s="65">
        <v>1</v>
      </c>
      <c r="AK12" s="65">
        <v>1</v>
      </c>
    </row>
    <row r="13" spans="1:37" ht="30" customHeight="1" x14ac:dyDescent="0.25">
      <c r="A13" s="76" t="s">
        <v>372</v>
      </c>
      <c r="B13" s="65">
        <v>1</v>
      </c>
      <c r="C13" s="65">
        <v>1</v>
      </c>
      <c r="D13" s="65">
        <v>1</v>
      </c>
      <c r="E13" s="65">
        <v>1</v>
      </c>
      <c r="F13" s="65">
        <v>1</v>
      </c>
      <c r="G13" s="65">
        <v>1</v>
      </c>
      <c r="H13" s="65">
        <v>1</v>
      </c>
      <c r="I13" s="65">
        <v>1</v>
      </c>
      <c r="J13" s="65">
        <v>1</v>
      </c>
      <c r="K13" s="65">
        <v>1</v>
      </c>
      <c r="L13" s="65">
        <v>1</v>
      </c>
      <c r="M13" s="65">
        <v>1</v>
      </c>
      <c r="N13" s="65">
        <v>1</v>
      </c>
      <c r="O13" s="65">
        <v>1</v>
      </c>
      <c r="P13" s="65">
        <v>1</v>
      </c>
      <c r="Q13" s="65">
        <v>1</v>
      </c>
      <c r="R13" s="122" t="s">
        <v>192</v>
      </c>
      <c r="S13" s="65">
        <v>1</v>
      </c>
      <c r="T13" s="65">
        <v>1</v>
      </c>
      <c r="U13" s="65">
        <v>1</v>
      </c>
      <c r="V13" s="65">
        <v>1</v>
      </c>
      <c r="W13" s="65">
        <v>1</v>
      </c>
      <c r="X13" s="65">
        <v>1</v>
      </c>
      <c r="Y13" s="65">
        <v>1</v>
      </c>
      <c r="Z13" s="65">
        <v>1</v>
      </c>
      <c r="AA13" s="65">
        <v>1</v>
      </c>
      <c r="AB13" s="65">
        <v>1</v>
      </c>
      <c r="AC13" s="65">
        <v>1</v>
      </c>
      <c r="AD13" s="65">
        <v>1</v>
      </c>
      <c r="AE13" s="65">
        <v>1</v>
      </c>
      <c r="AF13" s="65">
        <v>1</v>
      </c>
      <c r="AG13" s="65">
        <v>1</v>
      </c>
      <c r="AH13" s="65">
        <v>1</v>
      </c>
      <c r="AI13" s="65">
        <v>1</v>
      </c>
      <c r="AJ13" s="65">
        <v>1</v>
      </c>
      <c r="AK13" s="65">
        <v>1</v>
      </c>
    </row>
    <row r="14" spans="1:37" ht="28.5" customHeight="1" x14ac:dyDescent="0.25">
      <c r="A14" s="76" t="s">
        <v>373</v>
      </c>
      <c r="B14" s="65">
        <v>1</v>
      </c>
      <c r="C14" s="65">
        <v>1</v>
      </c>
      <c r="D14" s="65">
        <v>1</v>
      </c>
      <c r="E14" s="65">
        <v>1</v>
      </c>
      <c r="F14" s="65">
        <v>1</v>
      </c>
      <c r="G14" s="65">
        <v>1</v>
      </c>
      <c r="H14" s="65">
        <v>1</v>
      </c>
      <c r="I14" s="65">
        <v>1</v>
      </c>
      <c r="J14" s="65">
        <v>1</v>
      </c>
      <c r="K14" s="65">
        <v>1</v>
      </c>
      <c r="L14" s="65">
        <v>1</v>
      </c>
      <c r="M14" s="65">
        <v>1</v>
      </c>
      <c r="N14" s="65">
        <v>1</v>
      </c>
      <c r="O14" s="65">
        <v>1</v>
      </c>
      <c r="P14" s="65">
        <v>1</v>
      </c>
      <c r="Q14" s="65">
        <v>1</v>
      </c>
      <c r="R14" s="122" t="s">
        <v>192</v>
      </c>
      <c r="S14" s="65">
        <v>1</v>
      </c>
      <c r="T14" s="65">
        <v>1</v>
      </c>
      <c r="U14" s="65">
        <v>1</v>
      </c>
      <c r="V14" s="65">
        <v>1</v>
      </c>
      <c r="W14" s="65">
        <v>1</v>
      </c>
      <c r="X14" s="65">
        <v>1</v>
      </c>
      <c r="Y14" s="65">
        <v>1</v>
      </c>
      <c r="Z14" s="65">
        <v>1</v>
      </c>
      <c r="AA14" s="65">
        <v>1</v>
      </c>
      <c r="AB14" s="65">
        <v>1</v>
      </c>
      <c r="AC14" s="65">
        <v>1</v>
      </c>
      <c r="AD14" s="65">
        <v>1</v>
      </c>
      <c r="AE14" s="65">
        <v>1</v>
      </c>
      <c r="AF14" s="65">
        <v>1</v>
      </c>
      <c r="AG14" s="65">
        <v>1</v>
      </c>
      <c r="AH14" s="65">
        <v>1</v>
      </c>
      <c r="AI14" s="65">
        <v>1</v>
      </c>
      <c r="AJ14" s="65">
        <v>1</v>
      </c>
      <c r="AK14" s="65">
        <v>1</v>
      </c>
    </row>
    <row r="15" spans="1:37" ht="27" customHeight="1" x14ac:dyDescent="0.25">
      <c r="A15" s="76" t="s">
        <v>374</v>
      </c>
      <c r="B15" s="65">
        <v>1</v>
      </c>
      <c r="C15" s="65">
        <v>1</v>
      </c>
      <c r="D15" s="65">
        <v>1</v>
      </c>
      <c r="E15" s="65">
        <v>1</v>
      </c>
      <c r="F15" s="65">
        <v>1</v>
      </c>
      <c r="G15" s="65">
        <v>1</v>
      </c>
      <c r="H15" s="65">
        <v>1</v>
      </c>
      <c r="I15" s="65">
        <v>1</v>
      </c>
      <c r="J15" s="65">
        <v>1</v>
      </c>
      <c r="K15" s="65">
        <v>1</v>
      </c>
      <c r="L15" s="65">
        <v>1</v>
      </c>
      <c r="M15" s="65">
        <v>1</v>
      </c>
      <c r="N15" s="65">
        <v>1</v>
      </c>
      <c r="O15" s="65">
        <v>1</v>
      </c>
      <c r="P15" s="65">
        <v>1</v>
      </c>
      <c r="Q15" s="65">
        <v>1</v>
      </c>
      <c r="R15" s="122" t="s">
        <v>192</v>
      </c>
      <c r="S15" s="65">
        <v>1</v>
      </c>
      <c r="T15" s="65">
        <v>1</v>
      </c>
      <c r="U15" s="65">
        <v>1</v>
      </c>
      <c r="V15" s="65">
        <v>1</v>
      </c>
      <c r="W15" s="65">
        <v>1</v>
      </c>
      <c r="X15" s="65">
        <v>1</v>
      </c>
      <c r="Y15" s="65">
        <v>1</v>
      </c>
      <c r="Z15" s="65">
        <v>1</v>
      </c>
      <c r="AA15" s="65">
        <v>1</v>
      </c>
      <c r="AB15" s="65">
        <v>1</v>
      </c>
      <c r="AC15" s="65">
        <v>1</v>
      </c>
      <c r="AD15" s="123">
        <v>0</v>
      </c>
      <c r="AE15" s="65">
        <v>1</v>
      </c>
      <c r="AF15" s="122" t="s">
        <v>192</v>
      </c>
      <c r="AG15" s="122" t="s">
        <v>192</v>
      </c>
      <c r="AH15" s="122" t="s">
        <v>192</v>
      </c>
      <c r="AI15" s="65">
        <v>1</v>
      </c>
      <c r="AJ15" s="65">
        <v>1</v>
      </c>
      <c r="AK15" s="65">
        <v>1</v>
      </c>
    </row>
    <row r="16" spans="1:37" ht="31.5" customHeight="1" x14ac:dyDescent="0.25">
      <c r="A16" s="76" t="s">
        <v>375</v>
      </c>
      <c r="B16" s="65">
        <v>1</v>
      </c>
      <c r="C16" s="65">
        <v>1</v>
      </c>
      <c r="D16" s="65">
        <v>1</v>
      </c>
      <c r="E16" s="65">
        <v>1</v>
      </c>
      <c r="F16" s="65">
        <v>1</v>
      </c>
      <c r="G16" s="65">
        <v>1</v>
      </c>
      <c r="H16" s="65">
        <v>1</v>
      </c>
      <c r="I16" s="65">
        <v>1</v>
      </c>
      <c r="J16" s="65">
        <v>1</v>
      </c>
      <c r="K16" s="65">
        <v>1</v>
      </c>
      <c r="L16" s="65">
        <v>1</v>
      </c>
      <c r="M16" s="65">
        <v>1</v>
      </c>
      <c r="N16" s="65">
        <v>1</v>
      </c>
      <c r="O16" s="65">
        <v>1</v>
      </c>
      <c r="P16" s="65">
        <v>1</v>
      </c>
      <c r="Q16" s="65">
        <v>1</v>
      </c>
      <c r="R16" s="122" t="s">
        <v>192</v>
      </c>
      <c r="S16" s="65">
        <v>1</v>
      </c>
      <c r="T16" s="65">
        <v>1</v>
      </c>
      <c r="U16" s="65">
        <v>1</v>
      </c>
      <c r="V16" s="65">
        <v>1</v>
      </c>
      <c r="W16" s="65">
        <v>1</v>
      </c>
      <c r="X16" s="65">
        <v>1</v>
      </c>
      <c r="Y16" s="65">
        <v>1</v>
      </c>
      <c r="Z16" s="65">
        <v>1</v>
      </c>
      <c r="AA16" s="65">
        <v>1</v>
      </c>
      <c r="AB16" s="65">
        <v>1</v>
      </c>
      <c r="AC16" s="65">
        <v>1</v>
      </c>
      <c r="AD16" s="123">
        <v>0</v>
      </c>
      <c r="AE16" s="65">
        <v>1</v>
      </c>
      <c r="AF16" s="122" t="s">
        <v>192</v>
      </c>
      <c r="AG16" s="122" t="s">
        <v>192</v>
      </c>
      <c r="AH16" s="122" t="s">
        <v>192</v>
      </c>
      <c r="AI16" s="65">
        <v>1</v>
      </c>
      <c r="AJ16" s="65">
        <v>1</v>
      </c>
      <c r="AK16" s="65">
        <v>1</v>
      </c>
    </row>
    <row r="17" spans="1:37" ht="28.5" customHeight="1" x14ac:dyDescent="0.25">
      <c r="A17" s="76" t="s">
        <v>376</v>
      </c>
      <c r="B17" s="65">
        <v>1</v>
      </c>
      <c r="C17" s="65">
        <v>1</v>
      </c>
      <c r="D17" s="65">
        <v>1</v>
      </c>
      <c r="E17" s="65">
        <v>1</v>
      </c>
      <c r="F17" s="65">
        <v>1</v>
      </c>
      <c r="G17" s="65">
        <v>1</v>
      </c>
      <c r="H17" s="65">
        <v>1</v>
      </c>
      <c r="I17" s="65">
        <v>1</v>
      </c>
      <c r="J17" s="65">
        <v>1</v>
      </c>
      <c r="K17" s="65">
        <v>1</v>
      </c>
      <c r="L17" s="65">
        <v>1</v>
      </c>
      <c r="M17" s="65">
        <v>1</v>
      </c>
      <c r="N17" s="65">
        <v>1</v>
      </c>
      <c r="O17" s="65">
        <v>1</v>
      </c>
      <c r="P17" s="65">
        <v>1</v>
      </c>
      <c r="Q17" s="65">
        <v>1</v>
      </c>
      <c r="R17" s="65">
        <v>1</v>
      </c>
      <c r="S17" s="78">
        <v>1</v>
      </c>
      <c r="T17" s="78">
        <v>1</v>
      </c>
      <c r="U17" s="65">
        <v>1</v>
      </c>
      <c r="V17" s="65">
        <v>1</v>
      </c>
      <c r="W17" s="65">
        <v>1</v>
      </c>
      <c r="X17" s="65">
        <v>1</v>
      </c>
      <c r="Y17" s="65">
        <v>1</v>
      </c>
      <c r="Z17" s="65">
        <v>1</v>
      </c>
      <c r="AA17" s="65">
        <v>1</v>
      </c>
      <c r="AB17" s="65">
        <v>1</v>
      </c>
      <c r="AC17" s="65">
        <v>1</v>
      </c>
      <c r="AD17" s="65">
        <v>1</v>
      </c>
      <c r="AE17" s="65">
        <v>1</v>
      </c>
      <c r="AF17" s="65">
        <v>1</v>
      </c>
      <c r="AG17" s="65">
        <v>1</v>
      </c>
      <c r="AH17" s="65">
        <v>1</v>
      </c>
      <c r="AI17" s="78">
        <v>1</v>
      </c>
      <c r="AJ17" s="78">
        <v>1</v>
      </c>
      <c r="AK17" s="78">
        <v>1</v>
      </c>
    </row>
    <row r="18" spans="1:37" ht="20.25" customHeight="1" x14ac:dyDescent="0.25">
      <c r="A18" s="76" t="s">
        <v>377</v>
      </c>
      <c r="B18" s="65">
        <v>1</v>
      </c>
      <c r="C18" s="65">
        <v>1</v>
      </c>
      <c r="D18" s="65">
        <v>1</v>
      </c>
      <c r="E18" s="65">
        <v>1</v>
      </c>
      <c r="F18" s="65">
        <v>1</v>
      </c>
      <c r="G18" s="65">
        <v>1</v>
      </c>
      <c r="H18" s="65">
        <v>1</v>
      </c>
      <c r="I18" s="65">
        <v>1</v>
      </c>
      <c r="J18" s="65">
        <v>1</v>
      </c>
      <c r="K18" s="65">
        <v>1</v>
      </c>
      <c r="L18" s="65">
        <v>1</v>
      </c>
      <c r="M18" s="65">
        <v>1</v>
      </c>
      <c r="N18" s="65">
        <v>1</v>
      </c>
      <c r="O18" s="65">
        <v>1</v>
      </c>
      <c r="P18" s="65">
        <v>1</v>
      </c>
      <c r="Q18" s="65">
        <v>1</v>
      </c>
      <c r="R18" s="65">
        <v>1</v>
      </c>
      <c r="S18" s="65">
        <v>1</v>
      </c>
      <c r="T18" s="65">
        <v>1</v>
      </c>
      <c r="U18" s="65">
        <v>1</v>
      </c>
      <c r="V18" s="65">
        <v>1</v>
      </c>
      <c r="W18" s="65">
        <v>1</v>
      </c>
      <c r="X18" s="65">
        <v>1</v>
      </c>
      <c r="Y18" s="65">
        <v>1</v>
      </c>
      <c r="Z18" s="65">
        <v>1</v>
      </c>
      <c r="AA18" s="65">
        <v>1</v>
      </c>
      <c r="AB18" s="65">
        <v>1</v>
      </c>
      <c r="AC18" s="65">
        <v>1</v>
      </c>
      <c r="AD18" s="65">
        <v>1</v>
      </c>
      <c r="AE18" s="65">
        <v>1</v>
      </c>
      <c r="AF18" s="65">
        <v>1</v>
      </c>
      <c r="AG18" s="65">
        <v>1</v>
      </c>
      <c r="AH18" s="65">
        <v>1</v>
      </c>
      <c r="AI18" s="65">
        <v>1</v>
      </c>
      <c r="AJ18" s="65">
        <v>1</v>
      </c>
      <c r="AK18" s="65">
        <v>1</v>
      </c>
    </row>
    <row r="19" spans="1:37" ht="30.75" customHeight="1" x14ac:dyDescent="0.25">
      <c r="A19" s="76" t="s">
        <v>378</v>
      </c>
      <c r="B19" s="123">
        <v>2</v>
      </c>
      <c r="C19" s="123">
        <v>1</v>
      </c>
      <c r="D19" s="123">
        <v>2</v>
      </c>
      <c r="E19" s="65">
        <v>3</v>
      </c>
      <c r="F19" s="122" t="s">
        <v>192</v>
      </c>
      <c r="G19" s="123">
        <v>2</v>
      </c>
      <c r="H19" s="123">
        <v>2</v>
      </c>
      <c r="I19" s="123">
        <v>1</v>
      </c>
      <c r="J19" s="123">
        <v>1</v>
      </c>
      <c r="K19" s="123">
        <v>1</v>
      </c>
      <c r="L19" s="65">
        <v>3</v>
      </c>
      <c r="M19" s="123">
        <v>2</v>
      </c>
      <c r="N19" s="65">
        <v>3</v>
      </c>
      <c r="O19" s="123">
        <v>1</v>
      </c>
      <c r="P19" s="65">
        <v>3</v>
      </c>
      <c r="Q19" s="123">
        <v>2</v>
      </c>
      <c r="R19" s="122" t="s">
        <v>192</v>
      </c>
      <c r="S19" s="78">
        <v>3</v>
      </c>
      <c r="T19" s="78">
        <v>3</v>
      </c>
      <c r="U19" s="123">
        <v>1</v>
      </c>
      <c r="V19" s="123">
        <v>1</v>
      </c>
      <c r="W19" s="65">
        <v>3</v>
      </c>
      <c r="X19" s="65">
        <v>3</v>
      </c>
      <c r="Y19" s="123">
        <v>2</v>
      </c>
      <c r="Z19" s="123">
        <v>2</v>
      </c>
      <c r="AA19" s="65">
        <v>3</v>
      </c>
      <c r="AB19" s="123">
        <v>2</v>
      </c>
      <c r="AC19" s="65">
        <v>3</v>
      </c>
      <c r="AD19" s="123">
        <v>2</v>
      </c>
      <c r="AE19" s="65">
        <v>3</v>
      </c>
      <c r="AF19" s="123">
        <v>2</v>
      </c>
      <c r="AG19" s="123">
        <v>1</v>
      </c>
      <c r="AH19" s="123">
        <v>1</v>
      </c>
      <c r="AI19" s="131">
        <v>1</v>
      </c>
      <c r="AJ19" s="123">
        <v>1</v>
      </c>
      <c r="AK19" s="131">
        <v>2</v>
      </c>
    </row>
    <row r="20" spans="1:37" s="126" customFormat="1" ht="23.25" customHeight="1" x14ac:dyDescent="0.25">
      <c r="A20" s="116" t="s">
        <v>292</v>
      </c>
      <c r="B20" s="117">
        <f>SUM(B3:B19)</f>
        <v>26</v>
      </c>
      <c r="C20" s="117">
        <f t="shared" ref="C20:AK20" si="0">SUM(C3:C19)</f>
        <v>28</v>
      </c>
      <c r="D20" s="117">
        <f t="shared" si="0"/>
        <v>28</v>
      </c>
      <c r="E20" s="117">
        <f t="shared" si="0"/>
        <v>26</v>
      </c>
      <c r="F20" s="117">
        <f t="shared" si="0"/>
        <v>28</v>
      </c>
      <c r="G20" s="117">
        <f t="shared" si="0"/>
        <v>33</v>
      </c>
      <c r="H20" s="117">
        <f t="shared" si="0"/>
        <v>32</v>
      </c>
      <c r="I20" s="117">
        <f t="shared" si="0"/>
        <v>27</v>
      </c>
      <c r="J20" s="117">
        <f t="shared" si="0"/>
        <v>32</v>
      </c>
      <c r="K20" s="117">
        <f t="shared" si="0"/>
        <v>32</v>
      </c>
      <c r="L20" s="117">
        <f t="shared" si="0"/>
        <v>27</v>
      </c>
      <c r="M20" s="117">
        <f t="shared" si="0"/>
        <v>32</v>
      </c>
      <c r="N20" s="117">
        <f t="shared" si="0"/>
        <v>36</v>
      </c>
      <c r="O20" s="117">
        <f t="shared" si="0"/>
        <v>31</v>
      </c>
      <c r="P20" s="117">
        <f t="shared" si="0"/>
        <v>30</v>
      </c>
      <c r="Q20" s="117">
        <f t="shared" si="0"/>
        <v>32</v>
      </c>
      <c r="R20" s="117">
        <f t="shared" si="0"/>
        <v>8</v>
      </c>
      <c r="S20" s="118">
        <f t="shared" si="0"/>
        <v>34</v>
      </c>
      <c r="T20" s="118">
        <f t="shared" si="0"/>
        <v>33</v>
      </c>
      <c r="U20" s="117">
        <f t="shared" si="0"/>
        <v>27</v>
      </c>
      <c r="V20" s="117">
        <f t="shared" si="0"/>
        <v>25</v>
      </c>
      <c r="W20" s="117">
        <f t="shared" si="0"/>
        <v>35</v>
      </c>
      <c r="X20" s="117">
        <f t="shared" si="0"/>
        <v>27</v>
      </c>
      <c r="Y20" s="117">
        <f t="shared" si="0"/>
        <v>33</v>
      </c>
      <c r="Z20" s="117">
        <f t="shared" si="0"/>
        <v>31</v>
      </c>
      <c r="AA20" s="117">
        <f t="shared" si="0"/>
        <v>33</v>
      </c>
      <c r="AB20" s="117">
        <f t="shared" si="0"/>
        <v>35</v>
      </c>
      <c r="AC20" s="117">
        <f t="shared" si="0"/>
        <v>29</v>
      </c>
      <c r="AD20" s="117">
        <f t="shared" si="0"/>
        <v>27</v>
      </c>
      <c r="AE20" s="117">
        <f t="shared" si="0"/>
        <v>31</v>
      </c>
      <c r="AF20" s="117">
        <f t="shared" si="0"/>
        <v>33</v>
      </c>
      <c r="AG20" s="117">
        <f t="shared" si="0"/>
        <v>27</v>
      </c>
      <c r="AH20" s="117">
        <f t="shared" si="0"/>
        <v>24</v>
      </c>
      <c r="AI20" s="118">
        <f t="shared" si="0"/>
        <v>29</v>
      </c>
      <c r="AJ20" s="118">
        <f t="shared" si="0"/>
        <v>28</v>
      </c>
      <c r="AK20" s="118">
        <f t="shared" si="0"/>
        <v>34</v>
      </c>
    </row>
    <row r="21" spans="1:37" s="220" customFormat="1" ht="26.25" customHeight="1" x14ac:dyDescent="0.25">
      <c r="A21" s="116" t="s">
        <v>405</v>
      </c>
      <c r="B21" s="218"/>
      <c r="C21" s="218"/>
      <c r="D21" s="218"/>
      <c r="E21" s="218"/>
      <c r="F21" s="218"/>
      <c r="G21" s="218"/>
      <c r="H21" s="218">
        <v>29.5</v>
      </c>
      <c r="I21" s="218">
        <v>24.5</v>
      </c>
      <c r="J21" s="218"/>
      <c r="K21" s="218"/>
      <c r="L21" s="218"/>
      <c r="M21" s="218"/>
      <c r="N21" s="218"/>
      <c r="O21" s="218"/>
      <c r="P21" s="218"/>
      <c r="Q21" s="218">
        <v>29.5</v>
      </c>
      <c r="R21" s="218"/>
      <c r="S21" s="219"/>
      <c r="T21" s="219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9"/>
      <c r="AJ21" s="219"/>
      <c r="AK21" s="219"/>
    </row>
    <row r="22" spans="1:37" s="61" customFormat="1" ht="22.5" customHeight="1" x14ac:dyDescent="0.25">
      <c r="A22" s="120" t="s">
        <v>295</v>
      </c>
      <c r="B22" s="119">
        <v>0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24">
        <v>2.5</v>
      </c>
      <c r="I22" s="125">
        <v>2.5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25">
        <v>2.5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</row>
    <row r="23" spans="1:37" s="61" customFormat="1" ht="24" customHeight="1" x14ac:dyDescent="0.25">
      <c r="A23" s="116" t="s">
        <v>293</v>
      </c>
      <c r="B23" s="117">
        <v>34</v>
      </c>
      <c r="C23" s="117">
        <v>39</v>
      </c>
      <c r="D23" s="117">
        <v>34</v>
      </c>
      <c r="E23" s="117">
        <v>39</v>
      </c>
      <c r="F23" s="117">
        <v>31</v>
      </c>
      <c r="G23" s="117">
        <v>39</v>
      </c>
      <c r="H23" s="117">
        <v>39</v>
      </c>
      <c r="I23" s="117">
        <v>39</v>
      </c>
      <c r="J23" s="117">
        <v>39</v>
      </c>
      <c r="K23" s="117">
        <v>39</v>
      </c>
      <c r="L23" s="117">
        <v>36</v>
      </c>
      <c r="M23" s="117">
        <v>39</v>
      </c>
      <c r="N23" s="117">
        <v>39</v>
      </c>
      <c r="O23" s="117">
        <v>39</v>
      </c>
      <c r="P23" s="117">
        <v>34</v>
      </c>
      <c r="Q23" s="117">
        <v>39</v>
      </c>
      <c r="R23" s="117">
        <v>8</v>
      </c>
      <c r="S23" s="118">
        <v>39</v>
      </c>
      <c r="T23" s="118">
        <v>39</v>
      </c>
      <c r="U23" s="117">
        <v>34</v>
      </c>
      <c r="V23" s="117">
        <v>34</v>
      </c>
      <c r="W23" s="117">
        <v>39</v>
      </c>
      <c r="X23" s="117">
        <v>39</v>
      </c>
      <c r="Y23" s="117">
        <v>39</v>
      </c>
      <c r="Z23" s="117">
        <v>39</v>
      </c>
      <c r="AA23" s="117">
        <v>39</v>
      </c>
      <c r="AB23" s="117">
        <v>39</v>
      </c>
      <c r="AC23" s="117">
        <v>39</v>
      </c>
      <c r="AD23" s="117">
        <v>39</v>
      </c>
      <c r="AE23" s="117">
        <v>39</v>
      </c>
      <c r="AF23" s="117">
        <v>37</v>
      </c>
      <c r="AG23" s="117">
        <v>34</v>
      </c>
      <c r="AH23" s="117">
        <v>34</v>
      </c>
      <c r="AI23" s="118">
        <v>34</v>
      </c>
      <c r="AJ23" s="118">
        <v>39</v>
      </c>
      <c r="AK23" s="118">
        <v>39</v>
      </c>
    </row>
    <row r="24" spans="1:37" s="130" customFormat="1" ht="23.25" customHeight="1" x14ac:dyDescent="0.25">
      <c r="A24" s="127" t="s">
        <v>361</v>
      </c>
      <c r="B24" s="128">
        <f>B20/B23</f>
        <v>0.76470588235294112</v>
      </c>
      <c r="C24" s="128">
        <f t="shared" ref="C24:AK24" si="1">C20/C23</f>
        <v>0.71794871794871795</v>
      </c>
      <c r="D24" s="128">
        <f t="shared" si="1"/>
        <v>0.82352941176470584</v>
      </c>
      <c r="E24" s="128">
        <f t="shared" si="1"/>
        <v>0.66666666666666663</v>
      </c>
      <c r="F24" s="128">
        <f t="shared" si="1"/>
        <v>0.90322580645161288</v>
      </c>
      <c r="G24" s="128">
        <f t="shared" si="1"/>
        <v>0.84615384615384615</v>
      </c>
      <c r="H24" s="128">
        <f>H21/H23</f>
        <v>0.75641025641025639</v>
      </c>
      <c r="I24" s="128">
        <f>I21/I23</f>
        <v>0.62820512820512819</v>
      </c>
      <c r="J24" s="128">
        <f t="shared" si="1"/>
        <v>0.82051282051282048</v>
      </c>
      <c r="K24" s="128">
        <f t="shared" si="1"/>
        <v>0.82051282051282048</v>
      </c>
      <c r="L24" s="128">
        <f t="shared" si="1"/>
        <v>0.75</v>
      </c>
      <c r="M24" s="128">
        <f t="shared" si="1"/>
        <v>0.82051282051282048</v>
      </c>
      <c r="N24" s="128">
        <f t="shared" si="1"/>
        <v>0.92307692307692313</v>
      </c>
      <c r="O24" s="128">
        <f t="shared" si="1"/>
        <v>0.79487179487179482</v>
      </c>
      <c r="P24" s="128">
        <f t="shared" si="1"/>
        <v>0.88235294117647056</v>
      </c>
      <c r="Q24" s="128">
        <f>Q21/Q23</f>
        <v>0.75641025641025639</v>
      </c>
      <c r="R24" s="128">
        <f t="shared" si="1"/>
        <v>1</v>
      </c>
      <c r="S24" s="129">
        <f t="shared" si="1"/>
        <v>0.87179487179487181</v>
      </c>
      <c r="T24" s="129">
        <f t="shared" si="1"/>
        <v>0.84615384615384615</v>
      </c>
      <c r="U24" s="128">
        <f t="shared" si="1"/>
        <v>0.79411764705882348</v>
      </c>
      <c r="V24" s="128">
        <f t="shared" si="1"/>
        <v>0.73529411764705888</v>
      </c>
      <c r="W24" s="128">
        <f t="shared" si="1"/>
        <v>0.89743589743589747</v>
      </c>
      <c r="X24" s="128">
        <f t="shared" si="1"/>
        <v>0.69230769230769229</v>
      </c>
      <c r="Y24" s="128">
        <f t="shared" si="1"/>
        <v>0.84615384615384615</v>
      </c>
      <c r="Z24" s="128">
        <f t="shared" si="1"/>
        <v>0.79487179487179482</v>
      </c>
      <c r="AA24" s="128">
        <f t="shared" si="1"/>
        <v>0.84615384615384615</v>
      </c>
      <c r="AB24" s="128">
        <f t="shared" si="1"/>
        <v>0.89743589743589747</v>
      </c>
      <c r="AC24" s="128">
        <f t="shared" si="1"/>
        <v>0.74358974358974361</v>
      </c>
      <c r="AD24" s="128">
        <f t="shared" si="1"/>
        <v>0.69230769230769229</v>
      </c>
      <c r="AE24" s="128">
        <f t="shared" si="1"/>
        <v>0.79487179487179482</v>
      </c>
      <c r="AF24" s="128">
        <f t="shared" si="1"/>
        <v>0.89189189189189189</v>
      </c>
      <c r="AG24" s="128">
        <f t="shared" si="1"/>
        <v>0.79411764705882348</v>
      </c>
      <c r="AH24" s="128">
        <f t="shared" si="1"/>
        <v>0.70588235294117652</v>
      </c>
      <c r="AI24" s="129">
        <f t="shared" si="1"/>
        <v>0.8529411764705882</v>
      </c>
      <c r="AJ24" s="129">
        <f t="shared" si="1"/>
        <v>0.71794871794871795</v>
      </c>
      <c r="AK24" s="129">
        <f t="shared" si="1"/>
        <v>0.87179487179487181</v>
      </c>
    </row>
    <row r="25" spans="1:37" ht="27" customHeight="1" x14ac:dyDescent="0.25"/>
    <row r="26" spans="1:37" ht="24.75" customHeight="1" x14ac:dyDescent="0.25"/>
    <row r="27" spans="1:37" ht="28.5" customHeight="1" x14ac:dyDescent="0.25"/>
    <row r="28" spans="1:37" ht="27.75" customHeight="1" x14ac:dyDescent="0.25"/>
    <row r="29" spans="1:37" ht="35.25" customHeight="1" x14ac:dyDescent="0.25"/>
    <row r="30" spans="1:37" ht="42" customHeight="1" x14ac:dyDescent="0.25"/>
    <row r="31" spans="1:37" ht="24" customHeight="1" x14ac:dyDescent="0.25"/>
    <row r="32" spans="1:37" ht="32.25" customHeight="1" x14ac:dyDescent="0.25"/>
    <row r="33" ht="24" customHeight="1" x14ac:dyDescent="0.25"/>
    <row r="34" ht="33" customHeight="1" x14ac:dyDescent="0.25"/>
    <row r="35" ht="35.25" customHeight="1" x14ac:dyDescent="0.25"/>
    <row r="36" ht="45" customHeight="1" x14ac:dyDescent="0.25"/>
    <row r="37" ht="47.25" customHeight="1" x14ac:dyDescent="0.25"/>
    <row r="38" ht="30" customHeight="1" x14ac:dyDescent="0.25"/>
    <row r="39" ht="30" customHeight="1" x14ac:dyDescent="0.25"/>
    <row r="40" ht="32.25" customHeight="1" x14ac:dyDescent="0.25"/>
    <row r="41" ht="31.5" customHeight="1" x14ac:dyDescent="0.25"/>
    <row r="42" ht="34.5" customHeight="1" x14ac:dyDescent="0.25"/>
    <row r="43" ht="31.5" customHeight="1" x14ac:dyDescent="0.25"/>
    <row r="44" ht="33.75" customHeight="1" x14ac:dyDescent="0.25"/>
  </sheetData>
  <pageMargins left="0.25" right="0.25" top="0.75" bottom="0.75" header="0.3" footer="0.3"/>
  <pageSetup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Q45"/>
  <sheetViews>
    <sheetView topLeftCell="AM1" workbookViewId="0">
      <pane ySplit="1" topLeftCell="A29" activePane="bottomLeft" state="frozen"/>
      <selection pane="bottomLeft" activeCell="AW35" sqref="AW35"/>
    </sheetView>
  </sheetViews>
  <sheetFormatPr defaultRowHeight="12" x14ac:dyDescent="0.2"/>
  <cols>
    <col min="1" max="1" width="15.42578125" style="13" customWidth="1"/>
    <col min="2" max="2" width="18.28515625" style="13" customWidth="1"/>
    <col min="3" max="3" width="10.28515625" style="13" customWidth="1"/>
    <col min="4" max="4" width="8.5703125" style="13" customWidth="1"/>
    <col min="5" max="5" width="8.7109375" style="13" customWidth="1"/>
    <col min="6" max="6" width="9.42578125" style="13" customWidth="1"/>
    <col min="7" max="7" width="10.28515625" style="13" customWidth="1"/>
    <col min="8" max="8" width="9.28515625" style="13" customWidth="1"/>
    <col min="9" max="9" width="10.85546875" style="13" customWidth="1"/>
    <col min="10" max="10" width="10.5703125" style="37" customWidth="1"/>
    <col min="11" max="11" width="9.140625" style="13" customWidth="1"/>
    <col min="12" max="12" width="10.28515625" style="46" customWidth="1"/>
    <col min="13" max="13" width="8.5703125" style="13" customWidth="1"/>
    <col min="14" max="16" width="8" style="13" customWidth="1"/>
    <col min="17" max="17" width="7.42578125" style="13" customWidth="1"/>
    <col min="18" max="22" width="7.7109375" style="13" customWidth="1"/>
    <col min="23" max="23" width="8" style="52" customWidth="1"/>
    <col min="24" max="25" width="9.42578125" style="13" customWidth="1"/>
    <col min="26" max="26" width="8.28515625" style="57" customWidth="1"/>
    <col min="27" max="29" width="6.28515625" style="13" customWidth="1"/>
    <col min="30" max="31" width="6" style="13" customWidth="1"/>
    <col min="32" max="33" width="6.140625" style="13" customWidth="1"/>
    <col min="34" max="34" width="8" style="13" customWidth="1"/>
    <col min="35" max="38" width="9.42578125" style="13" customWidth="1"/>
    <col min="39" max="39" width="8.5703125" style="13" customWidth="1"/>
    <col min="40" max="40" width="9.42578125" style="41" customWidth="1"/>
    <col min="41" max="41" width="9.42578125" style="13" customWidth="1"/>
    <col min="42" max="42" width="7.7109375" style="13" customWidth="1"/>
    <col min="43" max="43" width="9.42578125" style="41" customWidth="1"/>
    <col min="44" max="44" width="9.42578125" style="13" customWidth="1"/>
    <col min="45" max="45" width="6.5703125" style="13" customWidth="1"/>
    <col min="46" max="46" width="9.42578125" style="41" customWidth="1"/>
    <col min="47" max="48" width="9.42578125" style="13" customWidth="1"/>
    <col min="49" max="49" width="5.85546875" style="13" customWidth="1"/>
    <col min="50" max="50" width="9.42578125" style="13" customWidth="1"/>
    <col min="51" max="51" width="9.42578125" style="41" customWidth="1"/>
    <col min="52" max="52" width="7" style="8" customWidth="1"/>
    <col min="53" max="53" width="9.42578125" style="13" customWidth="1"/>
    <col min="54" max="121" width="9.140625" style="31"/>
    <col min="122" max="16384" width="9.140625" style="4"/>
  </cols>
  <sheetData>
    <row r="1" spans="1:121" s="2" customFormat="1" ht="50.25" customHeight="1" x14ac:dyDescent="0.25">
      <c r="A1" s="12" t="s">
        <v>2</v>
      </c>
      <c r="B1" s="12" t="s">
        <v>0</v>
      </c>
      <c r="C1" s="12" t="s">
        <v>116</v>
      </c>
      <c r="D1" s="12" t="s">
        <v>125</v>
      </c>
      <c r="E1" s="12" t="s">
        <v>172</v>
      </c>
      <c r="F1" s="12" t="s">
        <v>174</v>
      </c>
      <c r="G1" s="12" t="s">
        <v>173</v>
      </c>
      <c r="H1" s="12" t="s">
        <v>121</v>
      </c>
      <c r="I1" s="20" t="s">
        <v>199</v>
      </c>
      <c r="J1" s="34" t="s">
        <v>122</v>
      </c>
      <c r="K1" s="20" t="s">
        <v>123</v>
      </c>
      <c r="L1" s="42" t="s">
        <v>124</v>
      </c>
      <c r="M1" s="12" t="s">
        <v>63</v>
      </c>
      <c r="N1" s="12" t="s">
        <v>62</v>
      </c>
      <c r="O1" s="12" t="s">
        <v>117</v>
      </c>
      <c r="P1" s="12" t="s">
        <v>118</v>
      </c>
      <c r="Q1" s="12" t="s">
        <v>119</v>
      </c>
      <c r="R1" s="12" t="s">
        <v>152</v>
      </c>
      <c r="S1" s="12" t="s">
        <v>153</v>
      </c>
      <c r="T1" s="12" t="s">
        <v>154</v>
      </c>
      <c r="U1" s="12" t="s">
        <v>155</v>
      </c>
      <c r="V1" s="12" t="s">
        <v>126</v>
      </c>
      <c r="W1" s="49" t="s">
        <v>200</v>
      </c>
      <c r="X1" s="12" t="s">
        <v>127</v>
      </c>
      <c r="Y1" s="12" t="s">
        <v>204</v>
      </c>
      <c r="Z1" s="53" t="s">
        <v>128</v>
      </c>
      <c r="AA1" s="12" t="s">
        <v>129</v>
      </c>
      <c r="AB1" s="12" t="s">
        <v>130</v>
      </c>
      <c r="AC1" s="12" t="s">
        <v>131</v>
      </c>
      <c r="AD1" s="12" t="s">
        <v>132</v>
      </c>
      <c r="AE1" s="12" t="s">
        <v>206</v>
      </c>
      <c r="AF1" s="12" t="s">
        <v>133</v>
      </c>
      <c r="AG1" s="12" t="s">
        <v>134</v>
      </c>
      <c r="AH1" s="12" t="s">
        <v>100</v>
      </c>
      <c r="AI1" s="12" t="s">
        <v>138</v>
      </c>
      <c r="AJ1" s="12" t="s">
        <v>139</v>
      </c>
      <c r="AK1" s="12" t="s">
        <v>136</v>
      </c>
      <c r="AL1" s="12" t="s">
        <v>135</v>
      </c>
      <c r="AM1" s="12" t="s">
        <v>119</v>
      </c>
      <c r="AN1" s="47" t="s">
        <v>137</v>
      </c>
      <c r="AO1" s="12" t="s">
        <v>140</v>
      </c>
      <c r="AP1" s="12" t="s">
        <v>141</v>
      </c>
      <c r="AQ1" s="47" t="s">
        <v>142</v>
      </c>
      <c r="AR1" s="12" t="s">
        <v>143</v>
      </c>
      <c r="AS1" s="12" t="s">
        <v>141</v>
      </c>
      <c r="AT1" s="47" t="s">
        <v>144</v>
      </c>
      <c r="AU1" s="12" t="s">
        <v>145</v>
      </c>
      <c r="AV1" s="12" t="s">
        <v>146</v>
      </c>
      <c r="AW1" s="12" t="s">
        <v>70</v>
      </c>
      <c r="AX1" s="12" t="s">
        <v>147</v>
      </c>
      <c r="AY1" s="47" t="s">
        <v>148</v>
      </c>
      <c r="AZ1" s="15" t="s">
        <v>1</v>
      </c>
      <c r="BA1" s="12" t="s">
        <v>208</v>
      </c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</row>
    <row r="2" spans="1:121" ht="24" x14ac:dyDescent="0.2">
      <c r="A2" s="112" t="s">
        <v>3</v>
      </c>
      <c r="B2" s="6" t="s">
        <v>156</v>
      </c>
      <c r="C2" s="16" t="s">
        <v>104</v>
      </c>
      <c r="D2" s="16" t="s">
        <v>169</v>
      </c>
      <c r="E2" s="69" t="s">
        <v>120</v>
      </c>
      <c r="F2" s="16" t="s">
        <v>170</v>
      </c>
      <c r="G2" s="16" t="s">
        <v>185</v>
      </c>
      <c r="H2" s="16" t="s">
        <v>186</v>
      </c>
      <c r="I2" s="5">
        <v>197658</v>
      </c>
      <c r="J2" s="35">
        <v>197658</v>
      </c>
      <c r="K2" s="5">
        <f>I2-J2</f>
        <v>0</v>
      </c>
      <c r="L2" s="43">
        <f>K2/I2</f>
        <v>0</v>
      </c>
      <c r="M2" s="22">
        <v>49</v>
      </c>
      <c r="N2" s="22">
        <v>26</v>
      </c>
      <c r="O2" s="22">
        <v>75</v>
      </c>
      <c r="P2" s="22">
        <v>52</v>
      </c>
      <c r="Q2" s="22">
        <v>50</v>
      </c>
      <c r="R2" s="3"/>
      <c r="S2" s="3"/>
      <c r="T2" s="3"/>
      <c r="U2" s="3"/>
      <c r="V2" s="3"/>
      <c r="W2" s="50"/>
      <c r="X2" s="24">
        <v>9</v>
      </c>
      <c r="Y2" s="24">
        <v>2850</v>
      </c>
      <c r="Z2" s="54">
        <f>X2/Y2</f>
        <v>3.1578947368421052E-3</v>
      </c>
      <c r="AA2" s="26" t="s">
        <v>205</v>
      </c>
      <c r="AB2" s="26" t="s">
        <v>205</v>
      </c>
      <c r="AC2" s="26" t="s">
        <v>205</v>
      </c>
      <c r="AD2" s="26" t="s">
        <v>205</v>
      </c>
      <c r="AE2" s="26" t="s">
        <v>205</v>
      </c>
      <c r="AF2" s="26" t="s">
        <v>205</v>
      </c>
      <c r="AG2" s="26" t="s">
        <v>205</v>
      </c>
      <c r="AH2" s="26" t="s">
        <v>205</v>
      </c>
      <c r="AI2" s="23">
        <v>21</v>
      </c>
      <c r="AJ2" s="23">
        <v>8</v>
      </c>
      <c r="AK2" s="23">
        <f>SUM(AI2:AJ2)</f>
        <v>29</v>
      </c>
      <c r="AL2" s="3"/>
      <c r="AM2" s="22">
        <v>40</v>
      </c>
      <c r="AN2" s="58">
        <v>0.73</v>
      </c>
      <c r="AO2" s="5">
        <v>10</v>
      </c>
      <c r="AP2" s="5">
        <v>49</v>
      </c>
      <c r="AQ2" s="39">
        <f>AO2/AP2</f>
        <v>0.20408163265306123</v>
      </c>
      <c r="AR2" s="28">
        <v>7</v>
      </c>
      <c r="AS2" s="28">
        <v>49</v>
      </c>
      <c r="AT2" s="59">
        <f>AR2/AS2</f>
        <v>0.14285714285714285</v>
      </c>
      <c r="AU2" s="27">
        <v>28</v>
      </c>
      <c r="AV2" s="27">
        <v>17</v>
      </c>
      <c r="AW2" s="27">
        <f>AU2+AV2</f>
        <v>45</v>
      </c>
      <c r="AX2" s="27">
        <v>52</v>
      </c>
      <c r="AY2" s="60">
        <f>AW2/AX2</f>
        <v>0.86538461538461542</v>
      </c>
      <c r="AZ2" s="32" t="s">
        <v>4</v>
      </c>
      <c r="BA2" s="29" t="s">
        <v>209</v>
      </c>
    </row>
    <row r="3" spans="1:121" ht="24" x14ac:dyDescent="0.2">
      <c r="A3" s="209" t="s">
        <v>3</v>
      </c>
      <c r="B3" s="6" t="s">
        <v>157</v>
      </c>
      <c r="C3" s="16" t="s">
        <v>105</v>
      </c>
      <c r="D3" s="16" t="s">
        <v>171</v>
      </c>
      <c r="E3" s="18"/>
      <c r="F3" s="18"/>
      <c r="G3" s="16" t="s">
        <v>381</v>
      </c>
      <c r="H3" s="16" t="s">
        <v>384</v>
      </c>
      <c r="I3" s="38">
        <v>112316</v>
      </c>
      <c r="J3" s="35">
        <v>112316</v>
      </c>
      <c r="K3" s="5">
        <f t="shared" ref="K3:K4" si="0">I3-J3</f>
        <v>0</v>
      </c>
      <c r="L3" s="43">
        <f t="shared" ref="L3:L4" si="1">K3/I3</f>
        <v>0</v>
      </c>
      <c r="M3" s="22">
        <v>17</v>
      </c>
      <c r="N3" s="22">
        <v>25</v>
      </c>
      <c r="O3" s="22">
        <v>42</v>
      </c>
      <c r="P3" s="22">
        <v>18</v>
      </c>
      <c r="Q3" s="22">
        <v>18</v>
      </c>
      <c r="R3" s="25">
        <v>79</v>
      </c>
      <c r="S3" s="25">
        <v>64</v>
      </c>
      <c r="T3" s="25">
        <v>50</v>
      </c>
      <c r="U3" s="25">
        <v>79</v>
      </c>
      <c r="V3" s="25">
        <f t="shared" ref="V3" si="2">SUM(R3:U3)</f>
        <v>272</v>
      </c>
      <c r="W3" s="51">
        <v>0.68</v>
      </c>
      <c r="X3" s="24">
        <v>19</v>
      </c>
      <c r="Y3" s="24">
        <v>1596</v>
      </c>
      <c r="Z3" s="54">
        <v>1.2E-2</v>
      </c>
      <c r="AA3" s="26" t="s">
        <v>205</v>
      </c>
      <c r="AB3" s="26" t="s">
        <v>205</v>
      </c>
      <c r="AC3" s="26" t="s">
        <v>205</v>
      </c>
      <c r="AD3" s="26" t="s">
        <v>205</v>
      </c>
      <c r="AE3" s="26" t="s">
        <v>205</v>
      </c>
      <c r="AF3" s="26" t="s">
        <v>205</v>
      </c>
      <c r="AG3" s="26" t="s">
        <v>205</v>
      </c>
      <c r="AH3" s="26" t="s">
        <v>205</v>
      </c>
      <c r="AI3" s="23">
        <v>14</v>
      </c>
      <c r="AJ3" s="23">
        <v>1</v>
      </c>
      <c r="AK3" s="23">
        <f t="shared" ref="AK3:AK39" si="3">SUM(AI3:AJ3)</f>
        <v>15</v>
      </c>
      <c r="AL3" s="3"/>
      <c r="AM3" s="22">
        <v>18</v>
      </c>
      <c r="AN3" s="58">
        <v>0.83299999999999996</v>
      </c>
      <c r="AO3" s="5">
        <v>3</v>
      </c>
      <c r="AP3" s="5">
        <v>15</v>
      </c>
      <c r="AQ3" s="39">
        <f t="shared" ref="AQ3:AQ17" si="4">AO3/AP3</f>
        <v>0.2</v>
      </c>
      <c r="AR3" s="28">
        <v>3</v>
      </c>
      <c r="AS3" s="28">
        <v>15</v>
      </c>
      <c r="AT3" s="59">
        <f t="shared" ref="AT3:AT17" si="5">AR3/AS3</f>
        <v>0.2</v>
      </c>
      <c r="AU3" s="27">
        <v>8</v>
      </c>
      <c r="AV3" s="27">
        <v>8</v>
      </c>
      <c r="AW3" s="27">
        <f t="shared" ref="AW3:AW17" si="6">AU3+AV3</f>
        <v>16</v>
      </c>
      <c r="AX3" s="27">
        <v>18</v>
      </c>
      <c r="AY3" s="60">
        <f t="shared" ref="AY3:AY17" si="7">AW3/AX3</f>
        <v>0.88888888888888884</v>
      </c>
      <c r="AZ3" s="32" t="s">
        <v>6</v>
      </c>
      <c r="BA3" s="29" t="s">
        <v>210</v>
      </c>
    </row>
    <row r="4" spans="1:121" ht="36" x14ac:dyDescent="0.2">
      <c r="A4" s="209" t="s">
        <v>3</v>
      </c>
      <c r="B4" s="6" t="s">
        <v>158</v>
      </c>
      <c r="C4" s="16" t="s">
        <v>105</v>
      </c>
      <c r="D4" s="16" t="s">
        <v>171</v>
      </c>
      <c r="E4" s="18"/>
      <c r="F4" s="18"/>
      <c r="G4" s="16" t="s">
        <v>382</v>
      </c>
      <c r="H4" s="16" t="s">
        <v>202</v>
      </c>
      <c r="I4" s="38">
        <v>161604</v>
      </c>
      <c r="J4" s="35">
        <v>161604</v>
      </c>
      <c r="K4" s="5">
        <f t="shared" si="0"/>
        <v>0</v>
      </c>
      <c r="L4" s="43">
        <f t="shared" si="1"/>
        <v>0</v>
      </c>
      <c r="M4" s="22">
        <v>67</v>
      </c>
      <c r="N4" s="22">
        <v>53</v>
      </c>
      <c r="O4" s="22">
        <v>153</v>
      </c>
      <c r="P4" s="22">
        <v>81</v>
      </c>
      <c r="Q4" s="22">
        <v>86</v>
      </c>
      <c r="R4" s="3"/>
      <c r="S4" s="3"/>
      <c r="T4" s="3"/>
      <c r="U4" s="3"/>
      <c r="V4" s="3"/>
      <c r="W4" s="50"/>
      <c r="X4" s="24">
        <v>20</v>
      </c>
      <c r="Y4" s="24">
        <v>5814</v>
      </c>
      <c r="Z4" s="54">
        <v>3.3999999999999998E-3</v>
      </c>
      <c r="AA4" s="26" t="s">
        <v>205</v>
      </c>
      <c r="AB4" s="26" t="s">
        <v>205</v>
      </c>
      <c r="AC4" s="26" t="s">
        <v>205</v>
      </c>
      <c r="AD4" s="26" t="s">
        <v>205</v>
      </c>
      <c r="AE4" s="26" t="s">
        <v>205</v>
      </c>
      <c r="AF4" s="26" t="s">
        <v>205</v>
      </c>
      <c r="AG4" s="26" t="s">
        <v>205</v>
      </c>
      <c r="AH4" s="26" t="s">
        <v>205</v>
      </c>
      <c r="AI4" s="23">
        <v>48</v>
      </c>
      <c r="AJ4" s="23">
        <v>12</v>
      </c>
      <c r="AK4" s="23">
        <f t="shared" si="3"/>
        <v>60</v>
      </c>
      <c r="AL4" s="3"/>
      <c r="AM4" s="22">
        <v>86</v>
      </c>
      <c r="AN4" s="58">
        <v>0.69769999999999999</v>
      </c>
      <c r="AO4" s="5">
        <v>28</v>
      </c>
      <c r="AP4" s="5">
        <v>78</v>
      </c>
      <c r="AQ4" s="39">
        <f t="shared" si="4"/>
        <v>0.35897435897435898</v>
      </c>
      <c r="AR4" s="28">
        <v>11</v>
      </c>
      <c r="AS4" s="28">
        <v>78</v>
      </c>
      <c r="AT4" s="59">
        <f t="shared" si="5"/>
        <v>0.14102564102564102</v>
      </c>
      <c r="AU4" s="27">
        <v>44</v>
      </c>
      <c r="AV4" s="27">
        <v>29</v>
      </c>
      <c r="AW4" s="27">
        <f t="shared" si="6"/>
        <v>73</v>
      </c>
      <c r="AX4" s="27">
        <v>81</v>
      </c>
      <c r="AY4" s="60">
        <f t="shared" si="7"/>
        <v>0.90123456790123457</v>
      </c>
      <c r="AZ4" s="32" t="s">
        <v>4</v>
      </c>
      <c r="BA4" s="29" t="s">
        <v>213</v>
      </c>
    </row>
    <row r="5" spans="1:121" ht="24" x14ac:dyDescent="0.2">
      <c r="A5" s="112" t="s">
        <v>10</v>
      </c>
      <c r="B5" s="6" t="s">
        <v>159</v>
      </c>
      <c r="C5" s="16" t="s">
        <v>106</v>
      </c>
      <c r="D5" s="16" t="s">
        <v>175</v>
      </c>
      <c r="E5" s="18"/>
      <c r="F5" s="18"/>
      <c r="G5" s="16" t="s">
        <v>187</v>
      </c>
      <c r="H5" s="16" t="s">
        <v>192</v>
      </c>
      <c r="I5" s="5">
        <v>168168</v>
      </c>
      <c r="J5" s="35">
        <v>142722</v>
      </c>
      <c r="K5" s="5">
        <f t="shared" ref="K5:K37" si="8">I5-J5</f>
        <v>25446</v>
      </c>
      <c r="L5" s="43">
        <f>K5/I5</f>
        <v>0.15131297274154418</v>
      </c>
      <c r="M5" s="22">
        <v>21</v>
      </c>
      <c r="N5" s="22">
        <v>23</v>
      </c>
      <c r="O5" s="22">
        <v>53</v>
      </c>
      <c r="P5" s="22">
        <v>25</v>
      </c>
      <c r="Q5" s="22">
        <v>21</v>
      </c>
      <c r="R5" s="25">
        <v>57</v>
      </c>
      <c r="S5" s="25">
        <v>67</v>
      </c>
      <c r="T5" s="25">
        <v>29</v>
      </c>
      <c r="U5" s="25">
        <v>43</v>
      </c>
      <c r="V5" s="25">
        <f>SUM(R5:U5)</f>
        <v>196</v>
      </c>
      <c r="W5" s="51">
        <v>0.49</v>
      </c>
      <c r="X5" s="24">
        <v>0</v>
      </c>
      <c r="Y5" s="24">
        <v>2014</v>
      </c>
      <c r="Z5" s="54">
        <f>X5/Y5</f>
        <v>0</v>
      </c>
      <c r="AA5" s="26" t="s">
        <v>205</v>
      </c>
      <c r="AB5" s="26" t="s">
        <v>205</v>
      </c>
      <c r="AC5" s="26" t="s">
        <v>205</v>
      </c>
      <c r="AD5" s="26" t="s">
        <v>205</v>
      </c>
      <c r="AE5" s="26" t="s">
        <v>205</v>
      </c>
      <c r="AF5" s="26" t="s">
        <v>205</v>
      </c>
      <c r="AG5" s="26" t="s">
        <v>205</v>
      </c>
      <c r="AH5" s="26" t="s">
        <v>205</v>
      </c>
      <c r="AI5" s="23">
        <v>10</v>
      </c>
      <c r="AJ5" s="23">
        <v>1</v>
      </c>
      <c r="AK5" s="23">
        <f t="shared" si="3"/>
        <v>11</v>
      </c>
      <c r="AL5" s="3"/>
      <c r="AM5" s="22">
        <v>21</v>
      </c>
      <c r="AN5" s="58">
        <v>0.52</v>
      </c>
      <c r="AO5" s="5">
        <v>6</v>
      </c>
      <c r="AP5" s="5">
        <v>25</v>
      </c>
      <c r="AQ5" s="39">
        <f t="shared" si="4"/>
        <v>0.24</v>
      </c>
      <c r="AR5" s="28">
        <v>6</v>
      </c>
      <c r="AS5" s="28">
        <v>25</v>
      </c>
      <c r="AT5" s="59">
        <f t="shared" si="5"/>
        <v>0.24</v>
      </c>
      <c r="AU5" s="27">
        <v>10</v>
      </c>
      <c r="AV5" s="27">
        <v>15</v>
      </c>
      <c r="AW5" s="27">
        <f t="shared" si="6"/>
        <v>25</v>
      </c>
      <c r="AX5" s="27">
        <v>25</v>
      </c>
      <c r="AY5" s="60">
        <f t="shared" si="7"/>
        <v>1</v>
      </c>
      <c r="AZ5" s="32" t="s">
        <v>6</v>
      </c>
      <c r="BA5" s="29" t="s">
        <v>214</v>
      </c>
    </row>
    <row r="6" spans="1:121" ht="29.25" customHeight="1" x14ac:dyDescent="0.2">
      <c r="A6" s="209" t="s">
        <v>14</v>
      </c>
      <c r="B6" s="6" t="s">
        <v>15</v>
      </c>
      <c r="C6" s="16" t="s">
        <v>105</v>
      </c>
      <c r="D6" s="16" t="s">
        <v>171</v>
      </c>
      <c r="E6" s="18"/>
      <c r="F6" s="18"/>
      <c r="G6" s="16" t="s">
        <v>385</v>
      </c>
      <c r="H6" s="16" t="s">
        <v>192</v>
      </c>
      <c r="I6" s="5">
        <v>107025</v>
      </c>
      <c r="J6" s="35">
        <v>107025</v>
      </c>
      <c r="K6" s="5">
        <f t="shared" si="8"/>
        <v>0</v>
      </c>
      <c r="L6" s="43">
        <f>K6/I6</f>
        <v>0</v>
      </c>
      <c r="M6" s="22">
        <v>13</v>
      </c>
      <c r="N6" s="22">
        <v>22</v>
      </c>
      <c r="O6" s="22">
        <v>40</v>
      </c>
      <c r="P6" s="22">
        <v>13</v>
      </c>
      <c r="Q6" s="22">
        <v>17</v>
      </c>
      <c r="R6" s="25">
        <v>89</v>
      </c>
      <c r="S6" s="25">
        <v>100</v>
      </c>
      <c r="T6" s="25">
        <v>89</v>
      </c>
      <c r="U6" s="25">
        <v>78</v>
      </c>
      <c r="V6" s="25">
        <f t="shared" ref="V6:V17" si="9">SUM(R6:U6)</f>
        <v>356</v>
      </c>
      <c r="W6" s="51">
        <v>0.89</v>
      </c>
      <c r="X6" s="24">
        <v>0</v>
      </c>
      <c r="Y6" s="24">
        <v>1520</v>
      </c>
      <c r="Z6" s="54">
        <v>0</v>
      </c>
      <c r="AA6" s="26" t="s">
        <v>205</v>
      </c>
      <c r="AB6" s="26" t="s">
        <v>205</v>
      </c>
      <c r="AC6" s="26" t="s">
        <v>205</v>
      </c>
      <c r="AD6" s="26" t="s">
        <v>205</v>
      </c>
      <c r="AE6" s="26" t="s">
        <v>205</v>
      </c>
      <c r="AF6" s="26" t="s">
        <v>205</v>
      </c>
      <c r="AG6" s="26" t="s">
        <v>205</v>
      </c>
      <c r="AH6" s="26" t="s">
        <v>205</v>
      </c>
      <c r="AI6" s="23">
        <v>17</v>
      </c>
      <c r="AJ6" s="23">
        <v>0</v>
      </c>
      <c r="AK6" s="23">
        <f t="shared" si="3"/>
        <v>17</v>
      </c>
      <c r="AL6" s="3"/>
      <c r="AM6" s="22">
        <v>17</v>
      </c>
      <c r="AN6" s="58">
        <v>1</v>
      </c>
      <c r="AO6" s="5">
        <v>6</v>
      </c>
      <c r="AP6" s="5">
        <v>13</v>
      </c>
      <c r="AQ6" s="39">
        <f t="shared" si="4"/>
        <v>0.46153846153846156</v>
      </c>
      <c r="AR6" s="28">
        <v>6</v>
      </c>
      <c r="AS6" s="28">
        <v>13</v>
      </c>
      <c r="AT6" s="59">
        <f t="shared" si="5"/>
        <v>0.46153846153846156</v>
      </c>
      <c r="AU6" s="27">
        <v>5</v>
      </c>
      <c r="AV6" s="27">
        <v>8</v>
      </c>
      <c r="AW6" s="27">
        <f t="shared" si="6"/>
        <v>13</v>
      </c>
      <c r="AX6" s="27">
        <v>13</v>
      </c>
      <c r="AY6" s="60">
        <f t="shared" si="7"/>
        <v>1</v>
      </c>
      <c r="AZ6" s="32" t="s">
        <v>6</v>
      </c>
      <c r="BA6" s="29" t="s">
        <v>192</v>
      </c>
    </row>
    <row r="7" spans="1:121" ht="24" x14ac:dyDescent="0.2">
      <c r="A7" s="112" t="s">
        <v>80</v>
      </c>
      <c r="B7" s="6" t="s">
        <v>160</v>
      </c>
      <c r="C7" s="16" t="s">
        <v>107</v>
      </c>
      <c r="D7" s="16" t="s">
        <v>176</v>
      </c>
      <c r="E7" s="18"/>
      <c r="F7" s="18"/>
      <c r="G7" s="16" t="s">
        <v>385</v>
      </c>
      <c r="H7" s="16" t="s">
        <v>192</v>
      </c>
      <c r="I7" s="5">
        <v>267328</v>
      </c>
      <c r="J7" s="35">
        <v>267328</v>
      </c>
      <c r="K7" s="5">
        <f t="shared" ref="K7" si="10">I7-J7</f>
        <v>0</v>
      </c>
      <c r="L7" s="43">
        <f t="shared" ref="L7" si="11">K7/I7</f>
        <v>0</v>
      </c>
      <c r="M7" s="22">
        <v>44</v>
      </c>
      <c r="N7" s="22">
        <v>38</v>
      </c>
      <c r="O7" s="22">
        <v>90</v>
      </c>
      <c r="P7" s="22">
        <v>50</v>
      </c>
      <c r="Q7" s="22">
        <v>45</v>
      </c>
      <c r="R7" s="25">
        <v>74</v>
      </c>
      <c r="S7" s="25">
        <v>96</v>
      </c>
      <c r="T7" s="25">
        <v>100</v>
      </c>
      <c r="U7" s="25">
        <v>78</v>
      </c>
      <c r="V7" s="25">
        <f t="shared" si="9"/>
        <v>348</v>
      </c>
      <c r="W7" s="51">
        <v>0.87</v>
      </c>
      <c r="X7" s="24">
        <v>2</v>
      </c>
      <c r="Y7" s="24">
        <v>3420</v>
      </c>
      <c r="Z7" s="54">
        <v>5.9999999999999995E-4</v>
      </c>
      <c r="AA7" s="26" t="s">
        <v>205</v>
      </c>
      <c r="AB7" s="26" t="s">
        <v>205</v>
      </c>
      <c r="AC7" s="26" t="s">
        <v>205</v>
      </c>
      <c r="AD7" s="26" t="s">
        <v>205</v>
      </c>
      <c r="AE7" s="26" t="s">
        <v>205</v>
      </c>
      <c r="AF7" s="26" t="s">
        <v>205</v>
      </c>
      <c r="AG7" s="26" t="s">
        <v>205</v>
      </c>
      <c r="AH7" s="26" t="s">
        <v>205</v>
      </c>
      <c r="AI7" s="23">
        <v>33</v>
      </c>
      <c r="AJ7" s="23">
        <v>2</v>
      </c>
      <c r="AK7" s="23">
        <f t="shared" si="3"/>
        <v>35</v>
      </c>
      <c r="AL7" s="3"/>
      <c r="AM7" s="22">
        <v>45</v>
      </c>
      <c r="AN7" s="58">
        <v>0.77769999999999995</v>
      </c>
      <c r="AO7" s="5">
        <v>18</v>
      </c>
      <c r="AP7" s="5">
        <v>49</v>
      </c>
      <c r="AQ7" s="39">
        <f t="shared" si="4"/>
        <v>0.36734693877551022</v>
      </c>
      <c r="AR7" s="28">
        <v>7</v>
      </c>
      <c r="AS7" s="28">
        <v>49</v>
      </c>
      <c r="AT7" s="59">
        <f t="shared" si="5"/>
        <v>0.14285714285714285</v>
      </c>
      <c r="AU7" s="27">
        <v>20</v>
      </c>
      <c r="AV7" s="27">
        <v>24</v>
      </c>
      <c r="AW7" s="27">
        <f t="shared" si="6"/>
        <v>44</v>
      </c>
      <c r="AX7" s="27">
        <v>50</v>
      </c>
      <c r="AY7" s="60">
        <f t="shared" si="7"/>
        <v>0.88</v>
      </c>
      <c r="AZ7" s="32" t="s">
        <v>6</v>
      </c>
      <c r="BA7" s="29" t="s">
        <v>216</v>
      </c>
    </row>
    <row r="8" spans="1:121" ht="24" x14ac:dyDescent="0.2">
      <c r="A8" s="112" t="s">
        <v>24</v>
      </c>
      <c r="B8" s="6" t="s">
        <v>51</v>
      </c>
      <c r="C8" s="16" t="s">
        <v>104</v>
      </c>
      <c r="D8" s="16" t="s">
        <v>169</v>
      </c>
      <c r="E8" s="69" t="s">
        <v>120</v>
      </c>
      <c r="F8" s="16" t="s">
        <v>170</v>
      </c>
      <c r="G8" s="16" t="s">
        <v>188</v>
      </c>
      <c r="H8" s="16" t="s">
        <v>192</v>
      </c>
      <c r="I8" s="5">
        <v>177763</v>
      </c>
      <c r="J8" s="35">
        <v>173886</v>
      </c>
      <c r="K8" s="5">
        <f t="shared" si="8"/>
        <v>3877</v>
      </c>
      <c r="L8" s="43">
        <f t="shared" ref="L8:L37" si="12">K8/I8</f>
        <v>2.1809937951092186E-2</v>
      </c>
      <c r="M8" s="22">
        <v>56</v>
      </c>
      <c r="N8" s="22">
        <v>88</v>
      </c>
      <c r="O8" s="22">
        <v>160</v>
      </c>
      <c r="P8" s="22">
        <v>61</v>
      </c>
      <c r="Q8" s="22">
        <v>86</v>
      </c>
      <c r="R8" s="25">
        <v>88</v>
      </c>
      <c r="S8" s="25">
        <v>97</v>
      </c>
      <c r="T8" s="25">
        <v>91</v>
      </c>
      <c r="U8" s="25">
        <v>100</v>
      </c>
      <c r="V8" s="25">
        <f t="shared" si="9"/>
        <v>376</v>
      </c>
      <c r="W8" s="51">
        <v>0.94</v>
      </c>
      <c r="X8" s="24">
        <v>3</v>
      </c>
      <c r="Y8" s="24">
        <v>6080</v>
      </c>
      <c r="Z8" s="54">
        <f t="shared" ref="Z8:Z9" si="13">X8/Y8</f>
        <v>4.9342105263157896E-4</v>
      </c>
      <c r="AA8" s="26" t="s">
        <v>205</v>
      </c>
      <c r="AB8" s="26" t="s">
        <v>205</v>
      </c>
      <c r="AC8" s="26" t="s">
        <v>205</v>
      </c>
      <c r="AD8" s="26" t="s">
        <v>205</v>
      </c>
      <c r="AE8" s="26" t="s">
        <v>205</v>
      </c>
      <c r="AF8" s="26" t="s">
        <v>205</v>
      </c>
      <c r="AG8" s="26" t="s">
        <v>205</v>
      </c>
      <c r="AH8" s="26" t="s">
        <v>205</v>
      </c>
      <c r="AI8" s="23">
        <v>73</v>
      </c>
      <c r="AJ8" s="23">
        <v>0</v>
      </c>
      <c r="AK8" s="23">
        <f t="shared" si="3"/>
        <v>73</v>
      </c>
      <c r="AL8" s="3"/>
      <c r="AM8" s="22">
        <v>82</v>
      </c>
      <c r="AN8" s="58">
        <v>0.89</v>
      </c>
      <c r="AO8" s="5">
        <v>8</v>
      </c>
      <c r="AP8" s="5">
        <v>58</v>
      </c>
      <c r="AQ8" s="39">
        <f t="shared" si="4"/>
        <v>0.13793103448275862</v>
      </c>
      <c r="AR8" s="28">
        <v>17</v>
      </c>
      <c r="AS8" s="28">
        <v>58</v>
      </c>
      <c r="AT8" s="59">
        <f t="shared" si="5"/>
        <v>0.29310344827586204</v>
      </c>
      <c r="AU8" s="27">
        <v>28</v>
      </c>
      <c r="AV8" s="27">
        <v>28</v>
      </c>
      <c r="AW8" s="27">
        <f t="shared" si="6"/>
        <v>56</v>
      </c>
      <c r="AX8" s="27">
        <v>60</v>
      </c>
      <c r="AY8" s="60">
        <f t="shared" si="7"/>
        <v>0.93333333333333335</v>
      </c>
      <c r="AZ8" s="32" t="s">
        <v>6</v>
      </c>
      <c r="BA8" s="29" t="s">
        <v>217</v>
      </c>
    </row>
    <row r="9" spans="1:121" ht="24" x14ac:dyDescent="0.2">
      <c r="A9" s="113" t="s">
        <v>24</v>
      </c>
      <c r="B9" s="6" t="s">
        <v>161</v>
      </c>
      <c r="C9" s="16" t="s">
        <v>115</v>
      </c>
      <c r="D9" s="16" t="s">
        <v>177</v>
      </c>
      <c r="E9" s="18"/>
      <c r="F9" s="18"/>
      <c r="G9" s="16" t="s">
        <v>189</v>
      </c>
      <c r="H9" s="16" t="s">
        <v>192</v>
      </c>
      <c r="I9" s="5">
        <v>51513</v>
      </c>
      <c r="J9" s="35">
        <v>43627</v>
      </c>
      <c r="K9" s="5">
        <f t="shared" si="8"/>
        <v>7886</v>
      </c>
      <c r="L9" s="43">
        <f t="shared" si="12"/>
        <v>0.15308757012792887</v>
      </c>
      <c r="M9" s="22">
        <v>7</v>
      </c>
      <c r="N9" s="22">
        <v>13</v>
      </c>
      <c r="O9" s="22">
        <v>21</v>
      </c>
      <c r="P9" s="22">
        <v>8</v>
      </c>
      <c r="Q9" s="22">
        <v>7</v>
      </c>
      <c r="R9" s="25">
        <v>100</v>
      </c>
      <c r="S9" s="25">
        <v>100</v>
      </c>
      <c r="T9" s="25">
        <v>100</v>
      </c>
      <c r="U9" s="25">
        <v>83</v>
      </c>
      <c r="V9" s="25">
        <f t="shared" si="9"/>
        <v>383</v>
      </c>
      <c r="W9" s="51">
        <v>0.95750000000000002</v>
      </c>
      <c r="X9" s="24">
        <v>5</v>
      </c>
      <c r="Y9" s="24">
        <v>798</v>
      </c>
      <c r="Z9" s="54">
        <f t="shared" si="13"/>
        <v>6.2656641604010022E-3</v>
      </c>
      <c r="AA9" s="26" t="s">
        <v>205</v>
      </c>
      <c r="AB9" s="26" t="s">
        <v>205</v>
      </c>
      <c r="AC9" s="26" t="s">
        <v>205</v>
      </c>
      <c r="AD9" s="26" t="s">
        <v>205</v>
      </c>
      <c r="AE9" s="26" t="s">
        <v>205</v>
      </c>
      <c r="AF9" s="26" t="s">
        <v>205</v>
      </c>
      <c r="AG9" s="26" t="s">
        <v>205</v>
      </c>
      <c r="AH9" s="26" t="s">
        <v>205</v>
      </c>
      <c r="AI9" s="23">
        <v>2</v>
      </c>
      <c r="AJ9" s="23">
        <v>0</v>
      </c>
      <c r="AK9" s="23">
        <f t="shared" si="3"/>
        <v>2</v>
      </c>
      <c r="AL9" s="66">
        <v>14</v>
      </c>
      <c r="AM9" s="22">
        <v>7</v>
      </c>
      <c r="AN9" s="58">
        <v>0.76200000000000001</v>
      </c>
      <c r="AO9" s="5">
        <v>1</v>
      </c>
      <c r="AP9" s="5">
        <v>7</v>
      </c>
      <c r="AQ9" s="39">
        <f t="shared" si="4"/>
        <v>0.14285714285714285</v>
      </c>
      <c r="AR9" s="28">
        <v>2</v>
      </c>
      <c r="AS9" s="28">
        <v>7</v>
      </c>
      <c r="AT9" s="59">
        <f t="shared" si="5"/>
        <v>0.2857142857142857</v>
      </c>
      <c r="AU9" s="27">
        <v>1</v>
      </c>
      <c r="AV9" s="27">
        <v>5</v>
      </c>
      <c r="AW9" s="27">
        <f t="shared" si="6"/>
        <v>6</v>
      </c>
      <c r="AX9" s="27">
        <v>8</v>
      </c>
      <c r="AY9" s="60">
        <f t="shared" si="7"/>
        <v>0.75</v>
      </c>
      <c r="AZ9" s="32" t="s">
        <v>11</v>
      </c>
      <c r="BA9" s="29" t="s">
        <v>218</v>
      </c>
    </row>
    <row r="10" spans="1:121" ht="36" x14ac:dyDescent="0.2">
      <c r="A10" s="112" t="s">
        <v>149</v>
      </c>
      <c r="B10" s="6" t="s">
        <v>89</v>
      </c>
      <c r="C10" s="16" t="s">
        <v>108</v>
      </c>
      <c r="D10" s="16" t="s">
        <v>178</v>
      </c>
      <c r="E10" s="18"/>
      <c r="F10" s="18"/>
      <c r="G10" s="16" t="s">
        <v>246</v>
      </c>
      <c r="H10" s="16" t="s">
        <v>192</v>
      </c>
      <c r="I10" s="5">
        <v>544442</v>
      </c>
      <c r="J10" s="35">
        <v>544442</v>
      </c>
      <c r="K10" s="5">
        <f t="shared" si="8"/>
        <v>0</v>
      </c>
      <c r="L10" s="43">
        <f t="shared" si="12"/>
        <v>0</v>
      </c>
      <c r="M10" s="22">
        <v>61</v>
      </c>
      <c r="N10" s="22">
        <v>108</v>
      </c>
      <c r="O10" s="22">
        <v>165</v>
      </c>
      <c r="P10" s="22">
        <v>73</v>
      </c>
      <c r="Q10" s="22">
        <v>56</v>
      </c>
      <c r="R10" s="25">
        <v>100</v>
      </c>
      <c r="S10" s="25">
        <v>95</v>
      </c>
      <c r="T10" s="25">
        <v>98</v>
      </c>
      <c r="U10" s="25">
        <v>90</v>
      </c>
      <c r="V10" s="25">
        <f t="shared" si="9"/>
        <v>383</v>
      </c>
      <c r="W10" s="51">
        <v>0.95750000000000002</v>
      </c>
      <c r="X10" s="24">
        <v>6</v>
      </c>
      <c r="Y10" s="24">
        <v>6270</v>
      </c>
      <c r="Z10" s="54">
        <v>9.5999999999999992E-3</v>
      </c>
      <c r="AA10" s="26" t="s">
        <v>205</v>
      </c>
      <c r="AB10" s="26" t="s">
        <v>205</v>
      </c>
      <c r="AC10" s="26" t="s">
        <v>205</v>
      </c>
      <c r="AD10" s="26" t="s">
        <v>205</v>
      </c>
      <c r="AE10" s="26" t="s">
        <v>205</v>
      </c>
      <c r="AF10" s="26" t="s">
        <v>205</v>
      </c>
      <c r="AG10" s="26" t="s">
        <v>205</v>
      </c>
      <c r="AH10" s="26" t="s">
        <v>205</v>
      </c>
      <c r="AI10" s="23">
        <v>31</v>
      </c>
      <c r="AJ10" s="23">
        <v>13</v>
      </c>
      <c r="AK10" s="23">
        <f t="shared" si="3"/>
        <v>44</v>
      </c>
      <c r="AL10" s="3"/>
      <c r="AM10" s="22">
        <v>56</v>
      </c>
      <c r="AN10" s="58">
        <v>0.78569999999999995</v>
      </c>
      <c r="AO10" s="5">
        <v>15</v>
      </c>
      <c r="AP10" s="5">
        <v>71</v>
      </c>
      <c r="AQ10" s="39">
        <f t="shared" si="4"/>
        <v>0.21126760563380281</v>
      </c>
      <c r="AR10" s="28">
        <v>3</v>
      </c>
      <c r="AS10" s="28">
        <v>71</v>
      </c>
      <c r="AT10" s="59">
        <f t="shared" si="5"/>
        <v>4.2253521126760563E-2</v>
      </c>
      <c r="AU10" s="27">
        <v>25</v>
      </c>
      <c r="AV10" s="27">
        <v>44</v>
      </c>
      <c r="AW10" s="27">
        <f t="shared" si="6"/>
        <v>69</v>
      </c>
      <c r="AX10" s="27">
        <v>73</v>
      </c>
      <c r="AY10" s="60">
        <f t="shared" si="7"/>
        <v>0.9452054794520548</v>
      </c>
      <c r="AZ10" s="32" t="s">
        <v>6</v>
      </c>
      <c r="BA10" s="29" t="s">
        <v>219</v>
      </c>
    </row>
    <row r="11" spans="1:121" ht="24" x14ac:dyDescent="0.2">
      <c r="A11" s="112" t="s">
        <v>12</v>
      </c>
      <c r="B11" s="6" t="s">
        <v>162</v>
      </c>
      <c r="C11" s="16" t="s">
        <v>105</v>
      </c>
      <c r="D11" s="16" t="s">
        <v>171</v>
      </c>
      <c r="E11" s="18"/>
      <c r="F11" s="18"/>
      <c r="G11" s="16" t="s">
        <v>246</v>
      </c>
      <c r="H11" s="16" t="s">
        <v>192</v>
      </c>
      <c r="I11" s="5">
        <v>373303</v>
      </c>
      <c r="J11" s="35">
        <v>373303</v>
      </c>
      <c r="K11" s="5">
        <f t="shared" si="8"/>
        <v>0</v>
      </c>
      <c r="L11" s="43">
        <f t="shared" si="12"/>
        <v>0</v>
      </c>
      <c r="M11" s="22">
        <v>43</v>
      </c>
      <c r="N11" s="22">
        <v>65</v>
      </c>
      <c r="O11" s="22">
        <v>107</v>
      </c>
      <c r="P11" s="22">
        <v>49</v>
      </c>
      <c r="Q11" s="22">
        <v>43</v>
      </c>
      <c r="R11" s="25" t="s">
        <v>251</v>
      </c>
      <c r="S11" s="25" t="s">
        <v>252</v>
      </c>
      <c r="T11" s="25" t="s">
        <v>253</v>
      </c>
      <c r="U11" s="25" t="s">
        <v>254</v>
      </c>
      <c r="V11" s="25">
        <v>648</v>
      </c>
      <c r="W11" s="51">
        <v>0.81</v>
      </c>
      <c r="X11" s="24">
        <v>0</v>
      </c>
      <c r="Y11" s="24">
        <v>1634</v>
      </c>
      <c r="Z11" s="54">
        <v>0</v>
      </c>
      <c r="AA11" s="26" t="s">
        <v>205</v>
      </c>
      <c r="AB11" s="26" t="s">
        <v>205</v>
      </c>
      <c r="AC11" s="26" t="s">
        <v>205</v>
      </c>
      <c r="AD11" s="26" t="s">
        <v>205</v>
      </c>
      <c r="AE11" s="26" t="s">
        <v>205</v>
      </c>
      <c r="AF11" s="26" t="s">
        <v>205</v>
      </c>
      <c r="AG11" s="26" t="s">
        <v>205</v>
      </c>
      <c r="AH11" s="26" t="s">
        <v>205</v>
      </c>
      <c r="AI11" s="23">
        <v>33</v>
      </c>
      <c r="AJ11" s="23">
        <v>3</v>
      </c>
      <c r="AK11" s="23">
        <f t="shared" si="3"/>
        <v>36</v>
      </c>
      <c r="AL11" s="3"/>
      <c r="AM11" s="22">
        <v>43</v>
      </c>
      <c r="AN11" s="58">
        <v>0.83699999999999997</v>
      </c>
      <c r="AO11" s="5">
        <v>21</v>
      </c>
      <c r="AP11" s="5">
        <v>49</v>
      </c>
      <c r="AQ11" s="39">
        <f t="shared" si="4"/>
        <v>0.42857142857142855</v>
      </c>
      <c r="AR11" s="28">
        <v>7</v>
      </c>
      <c r="AS11" s="28">
        <v>49</v>
      </c>
      <c r="AT11" s="59">
        <f t="shared" si="5"/>
        <v>0.14285714285714285</v>
      </c>
      <c r="AU11" s="27">
        <v>17</v>
      </c>
      <c r="AV11" s="27">
        <v>21</v>
      </c>
      <c r="AW11" s="27">
        <f t="shared" si="6"/>
        <v>38</v>
      </c>
      <c r="AX11" s="27">
        <v>49</v>
      </c>
      <c r="AY11" s="60">
        <f t="shared" si="7"/>
        <v>0.77551020408163263</v>
      </c>
      <c r="AZ11" s="32" t="s">
        <v>6</v>
      </c>
      <c r="BA11" s="29" t="s">
        <v>220</v>
      </c>
    </row>
    <row r="12" spans="1:121" ht="24" x14ac:dyDescent="0.2">
      <c r="A12" s="113" t="s">
        <v>12</v>
      </c>
      <c r="B12" s="6" t="s">
        <v>77</v>
      </c>
      <c r="C12" s="16" t="s">
        <v>104</v>
      </c>
      <c r="D12" s="16" t="s">
        <v>169</v>
      </c>
      <c r="E12" s="69" t="s">
        <v>120</v>
      </c>
      <c r="F12" s="16" t="s">
        <v>170</v>
      </c>
      <c r="G12" s="16" t="s">
        <v>248</v>
      </c>
      <c r="H12" s="16" t="s">
        <v>192</v>
      </c>
      <c r="I12" s="5">
        <v>700703</v>
      </c>
      <c r="J12" s="35">
        <v>159585</v>
      </c>
      <c r="K12" s="5" t="s">
        <v>192</v>
      </c>
      <c r="L12" s="43" t="s">
        <v>192</v>
      </c>
      <c r="M12" s="22">
        <v>16</v>
      </c>
      <c r="N12" s="22">
        <v>8</v>
      </c>
      <c r="O12" s="22">
        <v>18</v>
      </c>
      <c r="P12" s="22">
        <v>18</v>
      </c>
      <c r="Q12" s="22">
        <v>4</v>
      </c>
      <c r="R12" s="25">
        <v>47</v>
      </c>
      <c r="S12" s="25">
        <v>53</v>
      </c>
      <c r="T12" s="25">
        <v>67</v>
      </c>
      <c r="U12" s="25">
        <v>27</v>
      </c>
      <c r="V12" s="25">
        <f t="shared" si="9"/>
        <v>194</v>
      </c>
      <c r="W12" s="51">
        <v>0.48499999999999999</v>
      </c>
      <c r="X12" s="24">
        <v>0</v>
      </c>
      <c r="Y12" s="24">
        <v>684</v>
      </c>
      <c r="Z12" s="54">
        <v>0</v>
      </c>
      <c r="AA12" s="26" t="s">
        <v>205</v>
      </c>
      <c r="AB12" s="26" t="s">
        <v>205</v>
      </c>
      <c r="AC12" s="26" t="s">
        <v>205</v>
      </c>
      <c r="AD12" s="26" t="s">
        <v>205</v>
      </c>
      <c r="AE12" s="26" t="s">
        <v>205</v>
      </c>
      <c r="AF12" s="26" t="s">
        <v>205</v>
      </c>
      <c r="AG12" s="26" t="s">
        <v>205</v>
      </c>
      <c r="AH12" s="26" t="s">
        <v>205</v>
      </c>
      <c r="AI12" s="23">
        <v>2</v>
      </c>
      <c r="AJ12" s="23">
        <v>0</v>
      </c>
      <c r="AK12" s="23">
        <f t="shared" si="3"/>
        <v>2</v>
      </c>
      <c r="AL12" s="68">
        <v>16</v>
      </c>
      <c r="AM12" s="22">
        <v>2</v>
      </c>
      <c r="AN12" s="58">
        <v>1</v>
      </c>
      <c r="AO12" s="5">
        <v>1</v>
      </c>
      <c r="AP12" s="5">
        <v>18</v>
      </c>
      <c r="AQ12" s="39">
        <f t="shared" si="4"/>
        <v>5.5555555555555552E-2</v>
      </c>
      <c r="AR12" s="28">
        <v>5</v>
      </c>
      <c r="AS12" s="28">
        <v>18</v>
      </c>
      <c r="AT12" s="59">
        <f t="shared" si="5"/>
        <v>0.27777777777777779</v>
      </c>
      <c r="AU12" s="27">
        <v>1</v>
      </c>
      <c r="AV12" s="27">
        <v>15</v>
      </c>
      <c r="AW12" s="27">
        <f t="shared" si="6"/>
        <v>16</v>
      </c>
      <c r="AX12" s="27">
        <v>18</v>
      </c>
      <c r="AY12" s="60">
        <f t="shared" si="7"/>
        <v>0.88888888888888884</v>
      </c>
      <c r="AZ12" s="32" t="s">
        <v>11</v>
      </c>
      <c r="BA12" s="29" t="s">
        <v>221</v>
      </c>
    </row>
    <row r="13" spans="1:121" ht="24" x14ac:dyDescent="0.2">
      <c r="A13" s="113" t="s">
        <v>12</v>
      </c>
      <c r="B13" s="6" t="s">
        <v>163</v>
      </c>
      <c r="C13" s="16" t="s">
        <v>105</v>
      </c>
      <c r="D13" s="16" t="s">
        <v>171</v>
      </c>
      <c r="E13" s="18"/>
      <c r="F13" s="18"/>
      <c r="G13" s="16" t="s">
        <v>247</v>
      </c>
      <c r="H13" s="16" t="s">
        <v>192</v>
      </c>
      <c r="I13" s="5">
        <v>264674</v>
      </c>
      <c r="J13" s="35">
        <v>262026</v>
      </c>
      <c r="K13" s="5">
        <f t="shared" si="8"/>
        <v>2648</v>
      </c>
      <c r="L13" s="43">
        <f t="shared" si="12"/>
        <v>1.0004760573384617E-2</v>
      </c>
      <c r="M13" s="22">
        <v>21</v>
      </c>
      <c r="N13" s="22">
        <v>28</v>
      </c>
      <c r="O13" s="22">
        <v>39</v>
      </c>
      <c r="P13" s="22">
        <v>23</v>
      </c>
      <c r="Q13" s="22">
        <v>13</v>
      </c>
      <c r="R13" s="25">
        <v>85</v>
      </c>
      <c r="S13" s="25">
        <v>90</v>
      </c>
      <c r="T13" s="25">
        <v>75</v>
      </c>
      <c r="U13" s="25">
        <v>75</v>
      </c>
      <c r="V13" s="25">
        <f t="shared" si="9"/>
        <v>325</v>
      </c>
      <c r="W13" s="51">
        <v>0.8125</v>
      </c>
      <c r="X13" s="24">
        <v>0</v>
      </c>
      <c r="Y13" s="24">
        <v>1482</v>
      </c>
      <c r="Z13" s="54">
        <v>0</v>
      </c>
      <c r="AA13" s="26" t="s">
        <v>205</v>
      </c>
      <c r="AB13" s="26" t="s">
        <v>205</v>
      </c>
      <c r="AC13" s="26" t="s">
        <v>205</v>
      </c>
      <c r="AD13" s="26" t="s">
        <v>205</v>
      </c>
      <c r="AE13" s="26" t="s">
        <v>205</v>
      </c>
      <c r="AF13" s="26" t="s">
        <v>205</v>
      </c>
      <c r="AG13" s="26" t="s">
        <v>205</v>
      </c>
      <c r="AH13" s="26" t="s">
        <v>205</v>
      </c>
      <c r="AI13" s="23">
        <v>7</v>
      </c>
      <c r="AJ13" s="23">
        <v>4</v>
      </c>
      <c r="AK13" s="23">
        <f t="shared" si="3"/>
        <v>11</v>
      </c>
      <c r="AL13" s="68">
        <v>26</v>
      </c>
      <c r="AM13" s="22">
        <v>13</v>
      </c>
      <c r="AN13" s="58">
        <v>0.94899999999999995</v>
      </c>
      <c r="AO13" s="5">
        <v>4</v>
      </c>
      <c r="AP13" s="5">
        <v>23</v>
      </c>
      <c r="AQ13" s="39">
        <f t="shared" si="4"/>
        <v>0.17391304347826086</v>
      </c>
      <c r="AR13" s="28">
        <v>12</v>
      </c>
      <c r="AS13" s="28">
        <v>23</v>
      </c>
      <c r="AT13" s="59">
        <f t="shared" si="5"/>
        <v>0.52173913043478259</v>
      </c>
      <c r="AU13" s="27">
        <v>6</v>
      </c>
      <c r="AV13" s="27">
        <v>17</v>
      </c>
      <c r="AW13" s="27">
        <f t="shared" si="6"/>
        <v>23</v>
      </c>
      <c r="AX13" s="27">
        <v>23</v>
      </c>
      <c r="AY13" s="60">
        <f t="shared" si="7"/>
        <v>1</v>
      </c>
      <c r="AZ13" s="32" t="s">
        <v>11</v>
      </c>
      <c r="BA13" s="29" t="s">
        <v>222</v>
      </c>
    </row>
    <row r="14" spans="1:121" ht="24" x14ac:dyDescent="0.2">
      <c r="A14" s="112" t="s">
        <v>50</v>
      </c>
      <c r="B14" s="6" t="s">
        <v>23</v>
      </c>
      <c r="C14" s="16" t="s">
        <v>107</v>
      </c>
      <c r="D14" s="16" t="s">
        <v>176</v>
      </c>
      <c r="E14" s="18"/>
      <c r="F14" s="18"/>
      <c r="G14" s="16" t="s">
        <v>171</v>
      </c>
      <c r="H14" s="16" t="s">
        <v>192</v>
      </c>
      <c r="I14" s="5">
        <v>162842</v>
      </c>
      <c r="J14" s="35">
        <v>162842</v>
      </c>
      <c r="K14" s="5">
        <f t="shared" si="8"/>
        <v>0</v>
      </c>
      <c r="L14" s="43">
        <f t="shared" si="12"/>
        <v>0</v>
      </c>
      <c r="M14" s="22">
        <v>24</v>
      </c>
      <c r="N14" s="22">
        <v>17</v>
      </c>
      <c r="O14" s="22">
        <v>33</v>
      </c>
      <c r="P14" s="22">
        <v>24</v>
      </c>
      <c r="Q14" s="22">
        <v>18</v>
      </c>
      <c r="R14" s="25">
        <v>117</v>
      </c>
      <c r="S14" s="25">
        <v>117</v>
      </c>
      <c r="T14" s="25">
        <v>92</v>
      </c>
      <c r="U14" s="25">
        <v>117</v>
      </c>
      <c r="V14" s="25">
        <f t="shared" si="9"/>
        <v>443</v>
      </c>
      <c r="W14" s="51">
        <v>1.1074999999999999</v>
      </c>
      <c r="X14" s="24">
        <v>0</v>
      </c>
      <c r="Y14" s="24">
        <v>1254</v>
      </c>
      <c r="Z14" s="54">
        <v>0</v>
      </c>
      <c r="AA14" s="26" t="s">
        <v>205</v>
      </c>
      <c r="AB14" s="26" t="s">
        <v>205</v>
      </c>
      <c r="AC14" s="26" t="s">
        <v>205</v>
      </c>
      <c r="AD14" s="26" t="s">
        <v>205</v>
      </c>
      <c r="AE14" s="26" t="s">
        <v>205</v>
      </c>
      <c r="AF14" s="26" t="s">
        <v>205</v>
      </c>
      <c r="AG14" s="26" t="s">
        <v>205</v>
      </c>
      <c r="AH14" s="26" t="s">
        <v>205</v>
      </c>
      <c r="AI14" s="23">
        <v>16</v>
      </c>
      <c r="AJ14" s="23">
        <v>0</v>
      </c>
      <c r="AK14" s="23">
        <f t="shared" si="3"/>
        <v>16</v>
      </c>
      <c r="AL14" s="3"/>
      <c r="AM14" s="22">
        <v>18</v>
      </c>
      <c r="AN14" s="58">
        <v>0.88880000000000003</v>
      </c>
      <c r="AO14" s="5">
        <v>9</v>
      </c>
      <c r="AP14" s="5">
        <v>24</v>
      </c>
      <c r="AQ14" s="39">
        <f t="shared" si="4"/>
        <v>0.375</v>
      </c>
      <c r="AR14" s="28">
        <v>2</v>
      </c>
      <c r="AS14" s="28">
        <v>24</v>
      </c>
      <c r="AT14" s="59">
        <f t="shared" si="5"/>
        <v>8.3333333333333329E-2</v>
      </c>
      <c r="AU14" s="27">
        <v>12</v>
      </c>
      <c r="AV14" s="27">
        <v>10</v>
      </c>
      <c r="AW14" s="27">
        <f t="shared" si="6"/>
        <v>22</v>
      </c>
      <c r="AX14" s="27">
        <v>24</v>
      </c>
      <c r="AY14" s="60">
        <f t="shared" si="7"/>
        <v>0.91666666666666663</v>
      </c>
      <c r="AZ14" s="32" t="s">
        <v>6</v>
      </c>
      <c r="BA14" s="29" t="s">
        <v>223</v>
      </c>
    </row>
    <row r="15" spans="1:121" ht="24" x14ac:dyDescent="0.2">
      <c r="A15" s="112" t="s">
        <v>52</v>
      </c>
      <c r="B15" s="6" t="s">
        <v>53</v>
      </c>
      <c r="C15" s="16" t="s">
        <v>109</v>
      </c>
      <c r="D15" s="16" t="s">
        <v>179</v>
      </c>
      <c r="E15" s="69" t="s">
        <v>180</v>
      </c>
      <c r="F15" s="16" t="s">
        <v>181</v>
      </c>
      <c r="G15" s="16" t="s">
        <v>181</v>
      </c>
      <c r="H15" s="16" t="s">
        <v>192</v>
      </c>
      <c r="I15" s="5">
        <v>402991</v>
      </c>
      <c r="J15" s="35">
        <v>398817</v>
      </c>
      <c r="K15" s="5">
        <f t="shared" si="8"/>
        <v>4174</v>
      </c>
      <c r="L15" s="43">
        <f t="shared" si="12"/>
        <v>1.0357551409336686E-2</v>
      </c>
      <c r="M15" s="22">
        <v>67</v>
      </c>
      <c r="N15" s="22">
        <v>95</v>
      </c>
      <c r="O15" s="22">
        <v>193</v>
      </c>
      <c r="P15" s="22">
        <v>77</v>
      </c>
      <c r="Q15" s="22">
        <v>112</v>
      </c>
      <c r="R15" s="25">
        <v>93</v>
      </c>
      <c r="S15" s="25">
        <v>88</v>
      </c>
      <c r="T15" s="25">
        <v>85</v>
      </c>
      <c r="U15" s="25">
        <v>85</v>
      </c>
      <c r="V15" s="25">
        <f t="shared" si="9"/>
        <v>351</v>
      </c>
      <c r="W15" s="51">
        <v>0.87749999999999995</v>
      </c>
      <c r="X15" s="24">
        <v>2</v>
      </c>
      <c r="Y15" s="24">
        <v>7334</v>
      </c>
      <c r="Z15" s="54">
        <f t="shared" ref="Z15:Z16" si="14">X15/Y15</f>
        <v>2.7270248159258248E-4</v>
      </c>
      <c r="AA15" s="26" t="s">
        <v>205</v>
      </c>
      <c r="AB15" s="26" t="s">
        <v>205</v>
      </c>
      <c r="AC15" s="26" t="s">
        <v>205</v>
      </c>
      <c r="AD15" s="26" t="s">
        <v>205</v>
      </c>
      <c r="AE15" s="26" t="s">
        <v>205</v>
      </c>
      <c r="AF15" s="26" t="s">
        <v>205</v>
      </c>
      <c r="AG15" s="26" t="s">
        <v>205</v>
      </c>
      <c r="AH15" s="26" t="s">
        <v>205</v>
      </c>
      <c r="AI15" s="23">
        <v>95</v>
      </c>
      <c r="AJ15" s="23">
        <v>4</v>
      </c>
      <c r="AK15" s="23">
        <f t="shared" si="3"/>
        <v>99</v>
      </c>
      <c r="AL15" s="3"/>
      <c r="AM15" s="22">
        <v>115</v>
      </c>
      <c r="AN15" s="58">
        <v>0.86</v>
      </c>
      <c r="AO15" s="5">
        <v>22</v>
      </c>
      <c r="AP15" s="5">
        <v>76</v>
      </c>
      <c r="AQ15" s="39">
        <f t="shared" si="4"/>
        <v>0.28947368421052633</v>
      </c>
      <c r="AR15" s="28">
        <v>15</v>
      </c>
      <c r="AS15" s="28">
        <v>76</v>
      </c>
      <c r="AT15" s="59">
        <f t="shared" si="5"/>
        <v>0.19736842105263158</v>
      </c>
      <c r="AU15" s="27">
        <v>42</v>
      </c>
      <c r="AV15" s="27">
        <v>31</v>
      </c>
      <c r="AW15" s="27">
        <f t="shared" si="6"/>
        <v>73</v>
      </c>
      <c r="AX15" s="27">
        <v>77</v>
      </c>
      <c r="AY15" s="60">
        <f t="shared" si="7"/>
        <v>0.94805194805194803</v>
      </c>
      <c r="AZ15" s="32" t="s">
        <v>6</v>
      </c>
      <c r="BA15" s="29" t="s">
        <v>224</v>
      </c>
    </row>
    <row r="16" spans="1:121" ht="24" x14ac:dyDescent="0.2">
      <c r="A16" s="112" t="s">
        <v>39</v>
      </c>
      <c r="B16" s="6" t="s">
        <v>40</v>
      </c>
      <c r="C16" s="16" t="s">
        <v>110</v>
      </c>
      <c r="D16" s="16" t="s">
        <v>179</v>
      </c>
      <c r="E16" s="69" t="s">
        <v>180</v>
      </c>
      <c r="F16" s="16" t="s">
        <v>181</v>
      </c>
      <c r="G16" s="16" t="s">
        <v>190</v>
      </c>
      <c r="H16" s="16" t="s">
        <v>192</v>
      </c>
      <c r="I16" s="5">
        <v>116535</v>
      </c>
      <c r="J16" s="35">
        <v>111108</v>
      </c>
      <c r="K16" s="5">
        <f t="shared" si="8"/>
        <v>5427</v>
      </c>
      <c r="L16" s="43">
        <f t="shared" si="12"/>
        <v>4.6569700090101689E-2</v>
      </c>
      <c r="M16" s="22">
        <v>23</v>
      </c>
      <c r="N16" s="22">
        <v>7</v>
      </c>
      <c r="O16" s="22">
        <v>23</v>
      </c>
      <c r="P16" s="22">
        <v>23</v>
      </c>
      <c r="Q16" s="22">
        <v>16</v>
      </c>
      <c r="R16" s="25">
        <v>233</v>
      </c>
      <c r="S16" s="25">
        <v>233</v>
      </c>
      <c r="T16" s="25">
        <v>233</v>
      </c>
      <c r="U16" s="25">
        <v>233</v>
      </c>
      <c r="V16" s="25">
        <f t="shared" si="9"/>
        <v>932</v>
      </c>
      <c r="W16" s="51">
        <v>1</v>
      </c>
      <c r="X16" s="24">
        <v>1</v>
      </c>
      <c r="Y16" s="24">
        <v>874</v>
      </c>
      <c r="Z16" s="54">
        <f t="shared" si="14"/>
        <v>1.1441647597254005E-3</v>
      </c>
      <c r="AA16" s="26" t="s">
        <v>205</v>
      </c>
      <c r="AB16" s="26" t="s">
        <v>205</v>
      </c>
      <c r="AC16" s="26" t="s">
        <v>205</v>
      </c>
      <c r="AD16" s="26" t="s">
        <v>205</v>
      </c>
      <c r="AE16" s="26" t="s">
        <v>205</v>
      </c>
      <c r="AF16" s="26" t="s">
        <v>205</v>
      </c>
      <c r="AG16" s="26" t="s">
        <v>205</v>
      </c>
      <c r="AH16" s="26" t="s">
        <v>205</v>
      </c>
      <c r="AI16" s="23">
        <v>11</v>
      </c>
      <c r="AJ16" s="23">
        <v>0</v>
      </c>
      <c r="AK16" s="23">
        <f t="shared" si="3"/>
        <v>11</v>
      </c>
      <c r="AL16" s="3"/>
      <c r="AM16" s="22">
        <v>17</v>
      </c>
      <c r="AN16" s="58">
        <v>0.65</v>
      </c>
      <c r="AO16" s="5">
        <v>4</v>
      </c>
      <c r="AP16" s="5">
        <v>23</v>
      </c>
      <c r="AQ16" s="39">
        <f t="shared" si="4"/>
        <v>0.17391304347826086</v>
      </c>
      <c r="AR16" s="28">
        <v>8</v>
      </c>
      <c r="AS16" s="28">
        <v>23</v>
      </c>
      <c r="AT16" s="59">
        <f t="shared" si="5"/>
        <v>0.34782608695652173</v>
      </c>
      <c r="AU16" s="27">
        <v>17</v>
      </c>
      <c r="AV16" s="27">
        <v>6</v>
      </c>
      <c r="AW16" s="27">
        <f t="shared" si="6"/>
        <v>23</v>
      </c>
      <c r="AX16" s="27">
        <v>23</v>
      </c>
      <c r="AY16" s="60">
        <f t="shared" si="7"/>
        <v>1</v>
      </c>
      <c r="AZ16" s="32" t="s">
        <v>17</v>
      </c>
      <c r="BA16" s="29" t="s">
        <v>227</v>
      </c>
    </row>
    <row r="17" spans="1:121" ht="24" x14ac:dyDescent="0.2">
      <c r="A17" s="113" t="s">
        <v>66</v>
      </c>
      <c r="B17" s="6" t="s">
        <v>79</v>
      </c>
      <c r="C17" s="16" t="s">
        <v>108</v>
      </c>
      <c r="D17" s="16" t="s">
        <v>178</v>
      </c>
      <c r="E17" s="18"/>
      <c r="F17" s="18"/>
      <c r="G17" s="16" t="s">
        <v>383</v>
      </c>
      <c r="H17" s="16" t="s">
        <v>192</v>
      </c>
      <c r="I17" s="21">
        <v>173211</v>
      </c>
      <c r="J17" s="21">
        <v>173211</v>
      </c>
      <c r="K17" s="21">
        <f t="shared" si="8"/>
        <v>0</v>
      </c>
      <c r="L17" s="44">
        <f t="shared" si="12"/>
        <v>0</v>
      </c>
      <c r="M17" s="22">
        <v>25</v>
      </c>
      <c r="N17" s="22">
        <v>20</v>
      </c>
      <c r="O17" s="22">
        <v>26</v>
      </c>
      <c r="P17" s="22">
        <v>25</v>
      </c>
      <c r="Q17" s="22">
        <v>4</v>
      </c>
      <c r="R17" s="25">
        <v>83</v>
      </c>
      <c r="S17" s="25">
        <v>91</v>
      </c>
      <c r="T17" s="25">
        <v>91</v>
      </c>
      <c r="U17" s="25">
        <v>78</v>
      </c>
      <c r="V17" s="25">
        <f t="shared" si="9"/>
        <v>343</v>
      </c>
      <c r="W17" s="51">
        <v>0.85750000000000004</v>
      </c>
      <c r="X17" s="24">
        <v>2</v>
      </c>
      <c r="Y17" s="24">
        <v>988</v>
      </c>
      <c r="Z17" s="54">
        <v>2E-3</v>
      </c>
      <c r="AA17" s="26" t="s">
        <v>205</v>
      </c>
      <c r="AB17" s="26" t="s">
        <v>205</v>
      </c>
      <c r="AC17" s="26" t="s">
        <v>205</v>
      </c>
      <c r="AD17" s="26" t="s">
        <v>205</v>
      </c>
      <c r="AE17" s="26" t="s">
        <v>205</v>
      </c>
      <c r="AF17" s="26" t="s">
        <v>205</v>
      </c>
      <c r="AG17" s="26" t="s">
        <v>205</v>
      </c>
      <c r="AH17" s="26" t="s">
        <v>205</v>
      </c>
      <c r="AI17" s="23">
        <v>3</v>
      </c>
      <c r="AJ17" s="23">
        <v>0</v>
      </c>
      <c r="AK17" s="23">
        <f t="shared" si="3"/>
        <v>3</v>
      </c>
      <c r="AL17" s="211">
        <v>22</v>
      </c>
      <c r="AM17" s="22">
        <v>4</v>
      </c>
      <c r="AN17" s="58">
        <v>0.96150000000000002</v>
      </c>
      <c r="AO17" s="5">
        <v>6</v>
      </c>
      <c r="AP17" s="5">
        <v>21</v>
      </c>
      <c r="AQ17" s="39">
        <f t="shared" si="4"/>
        <v>0.2857142857142857</v>
      </c>
      <c r="AR17" s="28">
        <v>3</v>
      </c>
      <c r="AS17" s="28">
        <v>21</v>
      </c>
      <c r="AT17" s="59">
        <f t="shared" si="5"/>
        <v>0.14285714285714285</v>
      </c>
      <c r="AU17" s="27">
        <v>4</v>
      </c>
      <c r="AV17" s="27">
        <v>18</v>
      </c>
      <c r="AW17" s="27">
        <f t="shared" si="6"/>
        <v>22</v>
      </c>
      <c r="AX17" s="27">
        <v>25</v>
      </c>
      <c r="AY17" s="60">
        <f t="shared" si="7"/>
        <v>0.88</v>
      </c>
      <c r="AZ17" s="32" t="s">
        <v>11</v>
      </c>
      <c r="BA17" s="29" t="s">
        <v>228</v>
      </c>
    </row>
    <row r="18" spans="1:121" ht="24" x14ac:dyDescent="0.2">
      <c r="A18" s="112" t="s">
        <v>150</v>
      </c>
      <c r="B18" s="6" t="s">
        <v>65</v>
      </c>
      <c r="C18" s="16" t="s">
        <v>113</v>
      </c>
      <c r="D18" s="16" t="s">
        <v>182</v>
      </c>
      <c r="E18" s="18"/>
      <c r="F18" s="18"/>
      <c r="G18" s="16" t="s">
        <v>191</v>
      </c>
      <c r="H18" s="16" t="s">
        <v>192</v>
      </c>
      <c r="I18" s="5">
        <v>371429</v>
      </c>
      <c r="J18" s="35">
        <v>371258</v>
      </c>
      <c r="K18" s="5">
        <f t="shared" si="8"/>
        <v>171</v>
      </c>
      <c r="L18" s="43">
        <f t="shared" si="12"/>
        <v>4.6038408417221059E-4</v>
      </c>
      <c r="M18" s="3"/>
      <c r="N18" s="3"/>
      <c r="O18" s="3"/>
      <c r="P18" s="3"/>
      <c r="Q18" s="3"/>
      <c r="R18" s="3"/>
      <c r="S18" s="3"/>
      <c r="T18" s="3"/>
      <c r="U18" s="3"/>
      <c r="V18" s="3">
        <f t="shared" ref="V18:V25" si="15">SUM(R18:U18)</f>
        <v>0</v>
      </c>
      <c r="W18" s="50"/>
      <c r="X18" s="3"/>
      <c r="Y18" s="3"/>
      <c r="Z18" s="5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3"/>
        <v>0</v>
      </c>
      <c r="AL18" s="3"/>
      <c r="AM18" s="3"/>
      <c r="AN18" s="48"/>
      <c r="AO18" s="3"/>
      <c r="AP18" s="3"/>
      <c r="AQ18" s="48"/>
      <c r="AR18" s="3"/>
      <c r="AS18" s="3"/>
      <c r="AT18" s="48"/>
      <c r="AU18" s="3"/>
      <c r="AV18" s="3"/>
      <c r="AW18" s="3"/>
      <c r="AX18" s="3"/>
      <c r="AY18" s="48"/>
      <c r="AZ18" s="32" t="s">
        <v>64</v>
      </c>
      <c r="BA18" s="3"/>
    </row>
    <row r="19" spans="1:121" ht="26.25" customHeight="1" x14ac:dyDescent="0.2">
      <c r="A19" s="112" t="s">
        <v>73</v>
      </c>
      <c r="B19" s="6" t="s">
        <v>18</v>
      </c>
      <c r="C19" s="16" t="s">
        <v>111</v>
      </c>
      <c r="D19" s="16" t="s">
        <v>183</v>
      </c>
      <c r="E19" s="18"/>
      <c r="F19" s="18"/>
      <c r="G19" s="16" t="s">
        <v>193</v>
      </c>
      <c r="H19" s="16" t="s">
        <v>192</v>
      </c>
      <c r="I19" s="5">
        <v>143243</v>
      </c>
      <c r="J19" s="35">
        <v>143243</v>
      </c>
      <c r="K19" s="5">
        <f t="shared" si="8"/>
        <v>0</v>
      </c>
      <c r="L19" s="43">
        <f t="shared" si="12"/>
        <v>0</v>
      </c>
      <c r="M19" s="22">
        <v>28</v>
      </c>
      <c r="N19" s="22">
        <v>23</v>
      </c>
      <c r="O19" s="22">
        <v>45</v>
      </c>
      <c r="P19" s="22">
        <v>28</v>
      </c>
      <c r="Q19" s="22">
        <v>21</v>
      </c>
      <c r="R19" s="25">
        <v>115</v>
      </c>
      <c r="S19" s="25">
        <v>100</v>
      </c>
      <c r="T19" s="25">
        <v>92</v>
      </c>
      <c r="U19" s="25">
        <v>92</v>
      </c>
      <c r="V19" s="25">
        <f t="shared" si="15"/>
        <v>399</v>
      </c>
      <c r="W19" s="51">
        <v>0.99750000000000005</v>
      </c>
      <c r="X19" s="24">
        <v>1</v>
      </c>
      <c r="Y19" s="24">
        <v>1710</v>
      </c>
      <c r="Z19" s="54">
        <f t="shared" ref="Z19" si="16">X19/Y19</f>
        <v>5.8479532163742691E-4</v>
      </c>
      <c r="AA19" s="26" t="s">
        <v>205</v>
      </c>
      <c r="AB19" s="26" t="s">
        <v>205</v>
      </c>
      <c r="AC19" s="26" t="s">
        <v>205</v>
      </c>
      <c r="AD19" s="26" t="s">
        <v>205</v>
      </c>
      <c r="AE19" s="26" t="s">
        <v>205</v>
      </c>
      <c r="AF19" s="26" t="s">
        <v>205</v>
      </c>
      <c r="AG19" s="26" t="s">
        <v>205</v>
      </c>
      <c r="AH19" s="26" t="s">
        <v>205</v>
      </c>
      <c r="AI19" s="23">
        <v>15</v>
      </c>
      <c r="AJ19" s="23">
        <v>3</v>
      </c>
      <c r="AK19" s="23">
        <f t="shared" si="3"/>
        <v>18</v>
      </c>
      <c r="AL19" s="3"/>
      <c r="AM19" s="22">
        <v>21</v>
      </c>
      <c r="AN19" s="58">
        <v>0.86</v>
      </c>
      <c r="AO19" s="5">
        <v>5</v>
      </c>
      <c r="AP19" s="5">
        <v>27</v>
      </c>
      <c r="AQ19" s="39">
        <f t="shared" ref="AQ19:AQ39" si="17">AO19/AP19</f>
        <v>0.18518518518518517</v>
      </c>
      <c r="AR19" s="28">
        <v>4</v>
      </c>
      <c r="AS19" s="28">
        <v>27</v>
      </c>
      <c r="AT19" s="59">
        <f t="shared" ref="AT19:AT39" si="18">AR19/AS19</f>
        <v>0.14814814814814814</v>
      </c>
      <c r="AU19" s="27">
        <v>13</v>
      </c>
      <c r="AV19" s="27">
        <v>11</v>
      </c>
      <c r="AW19" s="27">
        <f t="shared" ref="AW19:AW39" si="19">AU19+AV19</f>
        <v>24</v>
      </c>
      <c r="AX19" s="27">
        <v>28</v>
      </c>
      <c r="AY19" s="60">
        <f t="shared" ref="AY19:AY39" si="20">AW19/AX19</f>
        <v>0.8571428571428571</v>
      </c>
      <c r="AZ19" s="32" t="s">
        <v>6</v>
      </c>
      <c r="BA19" s="29" t="s">
        <v>225</v>
      </c>
    </row>
    <row r="20" spans="1:121" ht="28.5" customHeight="1" x14ac:dyDescent="0.2">
      <c r="A20" s="112" t="s">
        <v>73</v>
      </c>
      <c r="B20" s="6" t="s">
        <v>42</v>
      </c>
      <c r="C20" s="16" t="s">
        <v>105</v>
      </c>
      <c r="D20" s="16" t="s">
        <v>171</v>
      </c>
      <c r="E20" s="18"/>
      <c r="F20" s="18"/>
      <c r="G20" s="16" t="s">
        <v>247</v>
      </c>
      <c r="H20" s="16" t="s">
        <v>192</v>
      </c>
      <c r="I20" s="5">
        <v>129063</v>
      </c>
      <c r="J20" s="35">
        <v>129063</v>
      </c>
      <c r="K20" s="5">
        <f t="shared" ref="K20" si="21">I20-J20</f>
        <v>0</v>
      </c>
      <c r="L20" s="43">
        <f t="shared" ref="L20" si="22">K20/I20</f>
        <v>0</v>
      </c>
      <c r="M20" s="22">
        <v>24</v>
      </c>
      <c r="N20" s="22">
        <v>11</v>
      </c>
      <c r="O20" s="22">
        <v>24</v>
      </c>
      <c r="P20" s="22">
        <v>24</v>
      </c>
      <c r="Q20" s="22">
        <v>14</v>
      </c>
      <c r="R20" s="25">
        <v>109</v>
      </c>
      <c r="S20" s="25">
        <v>100</v>
      </c>
      <c r="T20" s="25">
        <v>100</v>
      </c>
      <c r="U20" s="25">
        <v>100</v>
      </c>
      <c r="V20" s="25">
        <f t="shared" si="15"/>
        <v>409</v>
      </c>
      <c r="W20" s="51">
        <v>1</v>
      </c>
      <c r="X20" s="24">
        <v>0</v>
      </c>
      <c r="Y20" s="24">
        <v>912</v>
      </c>
      <c r="Z20" s="54">
        <v>0</v>
      </c>
      <c r="AA20" s="26" t="s">
        <v>205</v>
      </c>
      <c r="AB20" s="26" t="s">
        <v>205</v>
      </c>
      <c r="AC20" s="26" t="s">
        <v>205</v>
      </c>
      <c r="AD20" s="26" t="s">
        <v>205</v>
      </c>
      <c r="AE20" s="26" t="s">
        <v>205</v>
      </c>
      <c r="AF20" s="26" t="s">
        <v>205</v>
      </c>
      <c r="AG20" s="26" t="s">
        <v>205</v>
      </c>
      <c r="AH20" s="26" t="s">
        <v>205</v>
      </c>
      <c r="AI20" s="23">
        <v>8</v>
      </c>
      <c r="AJ20" s="23">
        <v>1</v>
      </c>
      <c r="AK20" s="23">
        <f t="shared" si="3"/>
        <v>9</v>
      </c>
      <c r="AL20" s="3"/>
      <c r="AM20" s="22">
        <v>14</v>
      </c>
      <c r="AN20" s="58">
        <v>0.64290000000000003</v>
      </c>
      <c r="AO20" s="5">
        <v>6</v>
      </c>
      <c r="AP20" s="5">
        <v>24</v>
      </c>
      <c r="AQ20" s="39">
        <f t="shared" si="17"/>
        <v>0.25</v>
      </c>
      <c r="AR20" s="28">
        <v>0</v>
      </c>
      <c r="AS20" s="28">
        <v>24</v>
      </c>
      <c r="AT20" s="59">
        <f t="shared" si="18"/>
        <v>0</v>
      </c>
      <c r="AU20" s="27">
        <v>10</v>
      </c>
      <c r="AV20" s="27">
        <v>10</v>
      </c>
      <c r="AW20" s="27">
        <f t="shared" si="19"/>
        <v>20</v>
      </c>
      <c r="AX20" s="27">
        <v>24</v>
      </c>
      <c r="AY20" s="60">
        <f t="shared" si="20"/>
        <v>0.83333333333333337</v>
      </c>
      <c r="AZ20" s="32" t="s">
        <v>6</v>
      </c>
      <c r="BA20" s="29" t="s">
        <v>212</v>
      </c>
    </row>
    <row r="21" spans="1:121" ht="24" x14ac:dyDescent="0.2">
      <c r="A21" s="112" t="s">
        <v>38</v>
      </c>
      <c r="B21" s="6" t="s">
        <v>16</v>
      </c>
      <c r="C21" s="16" t="s">
        <v>108</v>
      </c>
      <c r="D21" s="16" t="s">
        <v>178</v>
      </c>
      <c r="E21" s="18"/>
      <c r="F21" s="18"/>
      <c r="G21" s="16" t="s">
        <v>406</v>
      </c>
      <c r="H21" s="16" t="s">
        <v>192</v>
      </c>
      <c r="I21" s="5">
        <v>119919</v>
      </c>
      <c r="J21" s="35">
        <v>114874</v>
      </c>
      <c r="K21" s="5">
        <f t="shared" si="8"/>
        <v>5045</v>
      </c>
      <c r="L21" s="43">
        <f t="shared" si="12"/>
        <v>4.207006395983956E-2</v>
      </c>
      <c r="M21" s="22">
        <v>25</v>
      </c>
      <c r="N21" s="22">
        <v>22</v>
      </c>
      <c r="O21" s="22">
        <v>68</v>
      </c>
      <c r="P21" s="22">
        <v>28</v>
      </c>
      <c r="Q21" s="22">
        <v>48</v>
      </c>
      <c r="R21" s="3"/>
      <c r="S21" s="3"/>
      <c r="T21" s="3"/>
      <c r="U21" s="3"/>
      <c r="V21" s="3">
        <f t="shared" si="15"/>
        <v>0</v>
      </c>
      <c r="W21" s="50"/>
      <c r="X21" s="24">
        <v>4</v>
      </c>
      <c r="Y21" s="24">
        <v>2584</v>
      </c>
      <c r="Z21" s="54">
        <v>1.5E-3</v>
      </c>
      <c r="AA21" s="26" t="s">
        <v>205</v>
      </c>
      <c r="AB21" s="26" t="s">
        <v>205</v>
      </c>
      <c r="AC21" s="26" t="s">
        <v>205</v>
      </c>
      <c r="AD21" s="26" t="s">
        <v>205</v>
      </c>
      <c r="AE21" s="26" t="s">
        <v>205</v>
      </c>
      <c r="AF21" s="26" t="s">
        <v>205</v>
      </c>
      <c r="AG21" s="26" t="s">
        <v>205</v>
      </c>
      <c r="AH21" s="26" t="s">
        <v>205</v>
      </c>
      <c r="AI21" s="23">
        <v>38</v>
      </c>
      <c r="AJ21" s="23">
        <v>4</v>
      </c>
      <c r="AK21" s="23">
        <f t="shared" si="3"/>
        <v>42</v>
      </c>
      <c r="AL21" s="3"/>
      <c r="AM21" s="22">
        <v>48</v>
      </c>
      <c r="AN21" s="58">
        <v>0.875</v>
      </c>
      <c r="AO21" s="5">
        <v>6</v>
      </c>
      <c r="AP21" s="5">
        <v>21</v>
      </c>
      <c r="AQ21" s="39">
        <f t="shared" si="17"/>
        <v>0.2857142857142857</v>
      </c>
      <c r="AR21" s="28">
        <v>6</v>
      </c>
      <c r="AS21" s="28">
        <v>21</v>
      </c>
      <c r="AT21" s="59">
        <f t="shared" si="18"/>
        <v>0.2857142857142857</v>
      </c>
      <c r="AU21" s="27">
        <v>16</v>
      </c>
      <c r="AV21" s="27">
        <v>8</v>
      </c>
      <c r="AW21" s="27">
        <f t="shared" si="19"/>
        <v>24</v>
      </c>
      <c r="AX21" s="27">
        <v>28</v>
      </c>
      <c r="AY21" s="60">
        <f t="shared" si="20"/>
        <v>0.8571428571428571</v>
      </c>
      <c r="AZ21" s="32" t="s">
        <v>4</v>
      </c>
      <c r="BA21" s="29" t="s">
        <v>229</v>
      </c>
    </row>
    <row r="22" spans="1:121" ht="24" x14ac:dyDescent="0.2">
      <c r="A22" s="112" t="s">
        <v>19</v>
      </c>
      <c r="B22" s="6" t="s">
        <v>43</v>
      </c>
      <c r="C22" s="16" t="s">
        <v>105</v>
      </c>
      <c r="D22" s="16" t="s">
        <v>171</v>
      </c>
      <c r="E22" s="18"/>
      <c r="F22" s="18"/>
      <c r="G22" s="16" t="s">
        <v>385</v>
      </c>
      <c r="H22" s="16" t="s">
        <v>192</v>
      </c>
      <c r="I22" s="5">
        <v>113420</v>
      </c>
      <c r="J22" s="35">
        <v>113420</v>
      </c>
      <c r="K22" s="5">
        <f t="shared" si="8"/>
        <v>0</v>
      </c>
      <c r="L22" s="43">
        <f t="shared" si="12"/>
        <v>0</v>
      </c>
      <c r="M22" s="22">
        <v>284</v>
      </c>
      <c r="N22" s="22">
        <v>99</v>
      </c>
      <c r="O22" s="22">
        <v>681</v>
      </c>
      <c r="P22" s="22">
        <v>375</v>
      </c>
      <c r="Q22" s="22">
        <v>602</v>
      </c>
      <c r="R22" s="3"/>
      <c r="S22" s="3"/>
      <c r="T22" s="3"/>
      <c r="U22" s="3"/>
      <c r="V22" s="3">
        <f t="shared" si="15"/>
        <v>0</v>
      </c>
      <c r="W22" s="50"/>
      <c r="X22" s="24">
        <v>0</v>
      </c>
      <c r="Y22" s="24">
        <v>25878</v>
      </c>
      <c r="Z22" s="54">
        <v>0</v>
      </c>
      <c r="AA22" s="26" t="s">
        <v>205</v>
      </c>
      <c r="AB22" s="26" t="s">
        <v>205</v>
      </c>
      <c r="AC22" s="26" t="s">
        <v>205</v>
      </c>
      <c r="AD22" s="26" t="s">
        <v>205</v>
      </c>
      <c r="AE22" s="26" t="s">
        <v>205</v>
      </c>
      <c r="AF22" s="26" t="s">
        <v>205</v>
      </c>
      <c r="AG22" s="26" t="s">
        <v>205</v>
      </c>
      <c r="AH22" s="26" t="s">
        <v>205</v>
      </c>
      <c r="AI22" s="23">
        <v>38</v>
      </c>
      <c r="AJ22" s="23">
        <v>378</v>
      </c>
      <c r="AK22" s="23">
        <f t="shared" si="3"/>
        <v>416</v>
      </c>
      <c r="AL22" s="3"/>
      <c r="AM22" s="22">
        <v>602</v>
      </c>
      <c r="AN22" s="58">
        <v>0.69099999999999995</v>
      </c>
      <c r="AO22" s="5">
        <v>2</v>
      </c>
      <c r="AP22" s="5">
        <v>374</v>
      </c>
      <c r="AQ22" s="39">
        <f t="shared" si="17"/>
        <v>5.3475935828877002E-3</v>
      </c>
      <c r="AR22" s="28">
        <v>8</v>
      </c>
      <c r="AS22" s="28">
        <v>374</v>
      </c>
      <c r="AT22" s="59">
        <f t="shared" si="18"/>
        <v>2.1390374331550801E-2</v>
      </c>
      <c r="AU22" s="27">
        <v>256</v>
      </c>
      <c r="AV22" s="27">
        <v>19</v>
      </c>
      <c r="AW22" s="27">
        <f t="shared" si="19"/>
        <v>275</v>
      </c>
      <c r="AX22" s="27">
        <v>375</v>
      </c>
      <c r="AY22" s="60">
        <f t="shared" si="20"/>
        <v>0.73333333333333328</v>
      </c>
      <c r="AZ22" s="32" t="s">
        <v>4</v>
      </c>
      <c r="BA22" s="29" t="s">
        <v>230</v>
      </c>
    </row>
    <row r="23" spans="1:121" ht="24" x14ac:dyDescent="0.2">
      <c r="A23" s="112" t="s">
        <v>27</v>
      </c>
      <c r="B23" s="6" t="s">
        <v>56</v>
      </c>
      <c r="C23" s="16" t="s">
        <v>105</v>
      </c>
      <c r="D23" s="16" t="s">
        <v>171</v>
      </c>
      <c r="E23" s="18"/>
      <c r="F23" s="18"/>
      <c r="G23" s="16" t="s">
        <v>198</v>
      </c>
      <c r="H23" s="16" t="s">
        <v>192</v>
      </c>
      <c r="I23" s="5">
        <v>180539</v>
      </c>
      <c r="J23" s="35">
        <v>180539</v>
      </c>
      <c r="K23" s="5">
        <f t="shared" si="8"/>
        <v>0</v>
      </c>
      <c r="L23" s="43">
        <f t="shared" si="12"/>
        <v>0</v>
      </c>
      <c r="M23" s="22">
        <v>18</v>
      </c>
      <c r="N23" s="22">
        <v>21</v>
      </c>
      <c r="O23" s="22">
        <v>32</v>
      </c>
      <c r="P23" s="22">
        <v>24</v>
      </c>
      <c r="Q23" s="22">
        <v>9</v>
      </c>
      <c r="R23" s="25">
        <v>83</v>
      </c>
      <c r="S23" s="25">
        <v>83</v>
      </c>
      <c r="T23" s="25">
        <v>92</v>
      </c>
      <c r="U23" s="25">
        <v>100</v>
      </c>
      <c r="V23" s="25">
        <f t="shared" si="15"/>
        <v>358</v>
      </c>
      <c r="W23" s="51">
        <v>0.89500000000000002</v>
      </c>
      <c r="X23" s="24">
        <v>0</v>
      </c>
      <c r="Y23" s="24">
        <v>1216</v>
      </c>
      <c r="Z23" s="54">
        <f t="shared" ref="Z23:Z24" si="23">X23/Y23</f>
        <v>0</v>
      </c>
      <c r="AA23" s="26" t="s">
        <v>205</v>
      </c>
      <c r="AB23" s="26" t="s">
        <v>205</v>
      </c>
      <c r="AC23" s="26" t="s">
        <v>205</v>
      </c>
      <c r="AD23" s="26" t="s">
        <v>205</v>
      </c>
      <c r="AE23" s="26" t="s">
        <v>205</v>
      </c>
      <c r="AF23" s="26" t="s">
        <v>205</v>
      </c>
      <c r="AG23" s="26" t="s">
        <v>205</v>
      </c>
      <c r="AH23" s="26" t="s">
        <v>205</v>
      </c>
      <c r="AI23" s="23">
        <v>7</v>
      </c>
      <c r="AJ23" s="23">
        <v>0</v>
      </c>
      <c r="AK23" s="23">
        <f t="shared" si="3"/>
        <v>7</v>
      </c>
      <c r="AL23" s="3"/>
      <c r="AM23" s="22">
        <v>9</v>
      </c>
      <c r="AN23" s="58">
        <v>0.78</v>
      </c>
      <c r="AO23" s="5">
        <v>9</v>
      </c>
      <c r="AP23" s="5">
        <v>24</v>
      </c>
      <c r="AQ23" s="39">
        <f t="shared" si="17"/>
        <v>0.375</v>
      </c>
      <c r="AR23" s="28">
        <v>4</v>
      </c>
      <c r="AS23" s="28">
        <v>24</v>
      </c>
      <c r="AT23" s="59">
        <f t="shared" si="18"/>
        <v>0.16666666666666666</v>
      </c>
      <c r="AU23" s="27">
        <v>8</v>
      </c>
      <c r="AV23" s="27">
        <v>13</v>
      </c>
      <c r="AW23" s="27">
        <f t="shared" si="19"/>
        <v>21</v>
      </c>
      <c r="AX23" s="27">
        <v>24</v>
      </c>
      <c r="AY23" s="60">
        <f t="shared" si="20"/>
        <v>0.875</v>
      </c>
      <c r="AZ23" s="33" t="s">
        <v>6</v>
      </c>
      <c r="BA23" s="29" t="s">
        <v>231</v>
      </c>
    </row>
    <row r="24" spans="1:121" ht="24" x14ac:dyDescent="0.2">
      <c r="A24" s="113" t="s">
        <v>72</v>
      </c>
      <c r="B24" s="6" t="s">
        <v>76</v>
      </c>
      <c r="C24" s="16" t="s">
        <v>112</v>
      </c>
      <c r="D24" s="16" t="s">
        <v>184</v>
      </c>
      <c r="E24" s="18"/>
      <c r="F24" s="18"/>
      <c r="G24" s="16" t="s">
        <v>201</v>
      </c>
      <c r="H24" s="16" t="s">
        <v>202</v>
      </c>
      <c r="I24" s="5">
        <v>184347</v>
      </c>
      <c r="J24" s="35">
        <v>120138</v>
      </c>
      <c r="K24" s="5">
        <f t="shared" si="8"/>
        <v>64209</v>
      </c>
      <c r="L24" s="43">
        <f t="shared" si="12"/>
        <v>0.34830509853699815</v>
      </c>
      <c r="M24" s="22">
        <v>19</v>
      </c>
      <c r="N24" s="22">
        <v>17</v>
      </c>
      <c r="O24" s="22">
        <v>29</v>
      </c>
      <c r="P24" s="22">
        <v>20</v>
      </c>
      <c r="Q24" s="22">
        <v>6</v>
      </c>
      <c r="R24" s="25">
        <v>68</v>
      </c>
      <c r="S24" s="25" t="s">
        <v>192</v>
      </c>
      <c r="T24" s="25">
        <v>63</v>
      </c>
      <c r="U24" s="25">
        <v>74</v>
      </c>
      <c r="V24" s="25">
        <f t="shared" si="15"/>
        <v>205</v>
      </c>
      <c r="W24" s="51">
        <v>0.68300000000000005</v>
      </c>
      <c r="X24" s="24">
        <v>0</v>
      </c>
      <c r="Y24" s="24">
        <v>1102</v>
      </c>
      <c r="Z24" s="54">
        <f t="shared" si="23"/>
        <v>0</v>
      </c>
      <c r="AA24" s="26" t="s">
        <v>205</v>
      </c>
      <c r="AB24" s="26" t="s">
        <v>205</v>
      </c>
      <c r="AC24" s="26" t="s">
        <v>205</v>
      </c>
      <c r="AD24" s="26" t="s">
        <v>205</v>
      </c>
      <c r="AE24" s="26" t="s">
        <v>205</v>
      </c>
      <c r="AF24" s="26" t="s">
        <v>205</v>
      </c>
      <c r="AG24" s="26" t="s">
        <v>205</v>
      </c>
      <c r="AH24" s="26" t="s">
        <v>205</v>
      </c>
      <c r="AI24" s="23">
        <v>1</v>
      </c>
      <c r="AJ24" s="23">
        <v>2</v>
      </c>
      <c r="AK24" s="23">
        <f t="shared" si="3"/>
        <v>3</v>
      </c>
      <c r="AL24" s="211">
        <v>23</v>
      </c>
      <c r="AM24" s="22">
        <v>6</v>
      </c>
      <c r="AN24" s="58">
        <v>0.89600000000000002</v>
      </c>
      <c r="AO24" s="5">
        <v>1</v>
      </c>
      <c r="AP24" s="5">
        <v>20</v>
      </c>
      <c r="AQ24" s="39">
        <f t="shared" si="17"/>
        <v>0.05</v>
      </c>
      <c r="AR24" s="28">
        <v>10</v>
      </c>
      <c r="AS24" s="28">
        <v>20</v>
      </c>
      <c r="AT24" s="59">
        <f t="shared" si="18"/>
        <v>0.5</v>
      </c>
      <c r="AU24" s="27">
        <v>5</v>
      </c>
      <c r="AV24" s="27">
        <v>15</v>
      </c>
      <c r="AW24" s="27">
        <f t="shared" si="19"/>
        <v>20</v>
      </c>
      <c r="AX24" s="27">
        <v>20</v>
      </c>
      <c r="AY24" s="60">
        <f t="shared" si="20"/>
        <v>1</v>
      </c>
      <c r="AZ24" s="33" t="s">
        <v>11</v>
      </c>
      <c r="BA24" s="29" t="s">
        <v>232</v>
      </c>
    </row>
    <row r="25" spans="1:121" ht="24" x14ac:dyDescent="0.2">
      <c r="A25" s="112" t="s">
        <v>20</v>
      </c>
      <c r="B25" s="6" t="s">
        <v>21</v>
      </c>
      <c r="C25" s="16" t="s">
        <v>104</v>
      </c>
      <c r="D25" s="16" t="s">
        <v>169</v>
      </c>
      <c r="E25" s="69" t="s">
        <v>120</v>
      </c>
      <c r="F25" s="16" t="s">
        <v>170</v>
      </c>
      <c r="G25" s="16" t="s">
        <v>249</v>
      </c>
      <c r="H25" s="16" t="s">
        <v>192</v>
      </c>
      <c r="I25" s="5">
        <v>113670</v>
      </c>
      <c r="J25" s="35">
        <v>110663</v>
      </c>
      <c r="K25" s="5">
        <f t="shared" si="8"/>
        <v>3007</v>
      </c>
      <c r="L25" s="43">
        <f t="shared" si="12"/>
        <v>2.6453769684173484E-2</v>
      </c>
      <c r="M25" s="22">
        <v>18</v>
      </c>
      <c r="N25" s="22">
        <v>23</v>
      </c>
      <c r="O25" s="22">
        <v>49</v>
      </c>
      <c r="P25" s="22">
        <v>23</v>
      </c>
      <c r="Q25" s="22">
        <v>31</v>
      </c>
      <c r="R25" s="25">
        <v>92</v>
      </c>
      <c r="S25" s="25">
        <v>67</v>
      </c>
      <c r="T25" s="25">
        <v>67</v>
      </c>
      <c r="U25" s="25">
        <v>92</v>
      </c>
      <c r="V25" s="25">
        <f t="shared" si="15"/>
        <v>318</v>
      </c>
      <c r="W25" s="51">
        <v>0.79500000000000004</v>
      </c>
      <c r="X25" s="24">
        <v>9</v>
      </c>
      <c r="Y25" s="24">
        <v>1862</v>
      </c>
      <c r="Z25" s="54">
        <v>4.7999999999999996E-3</v>
      </c>
      <c r="AA25" s="26" t="s">
        <v>205</v>
      </c>
      <c r="AB25" s="26" t="s">
        <v>205</v>
      </c>
      <c r="AC25" s="26" t="s">
        <v>205</v>
      </c>
      <c r="AD25" s="26" t="s">
        <v>205</v>
      </c>
      <c r="AE25" s="26" t="s">
        <v>205</v>
      </c>
      <c r="AF25" s="26" t="s">
        <v>205</v>
      </c>
      <c r="AG25" s="26" t="s">
        <v>205</v>
      </c>
      <c r="AH25" s="26" t="s">
        <v>205</v>
      </c>
      <c r="AI25" s="23">
        <v>15</v>
      </c>
      <c r="AJ25" s="23">
        <v>0</v>
      </c>
      <c r="AK25" s="23">
        <f t="shared" si="3"/>
        <v>15</v>
      </c>
      <c r="AL25" s="3"/>
      <c r="AM25" s="22">
        <v>29</v>
      </c>
      <c r="AN25" s="58">
        <v>0.51700000000000002</v>
      </c>
      <c r="AO25" s="5">
        <v>6</v>
      </c>
      <c r="AP25" s="5">
        <v>20</v>
      </c>
      <c r="AQ25" s="39">
        <f t="shared" si="17"/>
        <v>0.3</v>
      </c>
      <c r="AR25" s="28">
        <v>7</v>
      </c>
      <c r="AS25" s="28">
        <v>20</v>
      </c>
      <c r="AT25" s="59">
        <f t="shared" si="18"/>
        <v>0.35</v>
      </c>
      <c r="AU25" s="27">
        <v>15</v>
      </c>
      <c r="AV25" s="27">
        <v>6</v>
      </c>
      <c r="AW25" s="27">
        <f t="shared" si="19"/>
        <v>21</v>
      </c>
      <c r="AX25" s="27">
        <v>23</v>
      </c>
      <c r="AY25" s="60">
        <f t="shared" si="20"/>
        <v>0.91304347826086951</v>
      </c>
      <c r="AZ25" s="32" t="s">
        <v>6</v>
      </c>
      <c r="BA25" s="29" t="s">
        <v>215</v>
      </c>
    </row>
    <row r="26" spans="1:121" ht="24" customHeight="1" x14ac:dyDescent="0.2">
      <c r="A26" s="112" t="s">
        <v>20</v>
      </c>
      <c r="B26" s="6" t="s">
        <v>13</v>
      </c>
      <c r="C26" s="16" t="s">
        <v>107</v>
      </c>
      <c r="D26" s="16" t="s">
        <v>176</v>
      </c>
      <c r="E26" s="18"/>
      <c r="F26" s="18"/>
      <c r="G26" s="16" t="s">
        <v>194</v>
      </c>
      <c r="H26" s="16" t="s">
        <v>192</v>
      </c>
      <c r="I26" s="5">
        <v>94379</v>
      </c>
      <c r="J26" s="35">
        <v>94379</v>
      </c>
      <c r="K26" s="5">
        <f t="shared" si="8"/>
        <v>0</v>
      </c>
      <c r="L26" s="43">
        <f t="shared" si="12"/>
        <v>0</v>
      </c>
      <c r="M26" s="22">
        <v>14</v>
      </c>
      <c r="N26" s="22">
        <v>20</v>
      </c>
      <c r="O26" s="22">
        <v>36</v>
      </c>
      <c r="P26" s="22">
        <v>18</v>
      </c>
      <c r="Q26" s="22">
        <v>20</v>
      </c>
      <c r="R26" s="25">
        <v>78</v>
      </c>
      <c r="S26" s="25">
        <v>78</v>
      </c>
      <c r="T26" s="25">
        <v>78</v>
      </c>
      <c r="U26" s="25">
        <v>89</v>
      </c>
      <c r="V26" s="25">
        <f t="shared" ref="V26:V27" si="24">SUM(R26:U26)</f>
        <v>323</v>
      </c>
      <c r="W26" s="51">
        <v>0.8075</v>
      </c>
      <c r="X26" s="24">
        <v>1</v>
      </c>
      <c r="Y26" s="24">
        <v>1368</v>
      </c>
      <c r="Z26" s="54">
        <f t="shared" ref="Z26:Z28" si="25">X26/Y26</f>
        <v>7.3099415204678359E-4</v>
      </c>
      <c r="AA26" s="26" t="s">
        <v>205</v>
      </c>
      <c r="AB26" s="26" t="s">
        <v>205</v>
      </c>
      <c r="AC26" s="26" t="s">
        <v>205</v>
      </c>
      <c r="AD26" s="26" t="s">
        <v>205</v>
      </c>
      <c r="AE26" s="26" t="s">
        <v>205</v>
      </c>
      <c r="AF26" s="26" t="s">
        <v>205</v>
      </c>
      <c r="AG26" s="26" t="s">
        <v>205</v>
      </c>
      <c r="AH26" s="26" t="s">
        <v>205</v>
      </c>
      <c r="AI26" s="23">
        <v>12</v>
      </c>
      <c r="AJ26" s="23">
        <v>4</v>
      </c>
      <c r="AK26" s="23">
        <f t="shared" si="3"/>
        <v>16</v>
      </c>
      <c r="AL26" s="3"/>
      <c r="AM26" s="22">
        <v>20</v>
      </c>
      <c r="AN26" s="58">
        <v>0.8</v>
      </c>
      <c r="AO26" s="5">
        <v>7</v>
      </c>
      <c r="AP26" s="5">
        <v>17</v>
      </c>
      <c r="AQ26" s="39">
        <f t="shared" si="17"/>
        <v>0.41176470588235292</v>
      </c>
      <c r="AR26" s="28">
        <v>2</v>
      </c>
      <c r="AS26" s="28">
        <v>17</v>
      </c>
      <c r="AT26" s="59">
        <f t="shared" si="18"/>
        <v>0.11764705882352941</v>
      </c>
      <c r="AU26" s="27">
        <v>10</v>
      </c>
      <c r="AV26" s="27">
        <v>7</v>
      </c>
      <c r="AW26" s="27">
        <f t="shared" si="19"/>
        <v>17</v>
      </c>
      <c r="AX26" s="27">
        <v>18</v>
      </c>
      <c r="AY26" s="60">
        <f t="shared" si="20"/>
        <v>0.94444444444444442</v>
      </c>
      <c r="AZ26" s="32" t="s">
        <v>6</v>
      </c>
      <c r="BA26" s="29" t="s">
        <v>233</v>
      </c>
    </row>
    <row r="27" spans="1:121" ht="24" x14ac:dyDescent="0.2">
      <c r="A27" s="112" t="s">
        <v>22</v>
      </c>
      <c r="B27" s="6" t="s">
        <v>164</v>
      </c>
      <c r="C27" s="16" t="s">
        <v>106</v>
      </c>
      <c r="D27" s="16" t="s">
        <v>175</v>
      </c>
      <c r="E27" s="18"/>
      <c r="F27" s="18"/>
      <c r="G27" s="16" t="s">
        <v>195</v>
      </c>
      <c r="H27" s="16" t="s">
        <v>192</v>
      </c>
      <c r="I27" s="5">
        <v>114699</v>
      </c>
      <c r="J27" s="35">
        <v>114699</v>
      </c>
      <c r="K27" s="5">
        <f t="shared" si="8"/>
        <v>0</v>
      </c>
      <c r="L27" s="43">
        <f t="shared" si="12"/>
        <v>0</v>
      </c>
      <c r="M27" s="22">
        <v>8</v>
      </c>
      <c r="N27" s="22">
        <v>4</v>
      </c>
      <c r="O27" s="22">
        <v>8</v>
      </c>
      <c r="P27" s="22">
        <v>8</v>
      </c>
      <c r="Q27" s="22">
        <v>4</v>
      </c>
      <c r="R27" s="25">
        <v>400</v>
      </c>
      <c r="S27" s="25">
        <v>400</v>
      </c>
      <c r="T27" s="25">
        <v>400</v>
      </c>
      <c r="U27" s="25">
        <v>400</v>
      </c>
      <c r="V27" s="25">
        <f t="shared" si="24"/>
        <v>1600</v>
      </c>
      <c r="W27" s="51">
        <v>1</v>
      </c>
      <c r="X27" s="24">
        <v>2</v>
      </c>
      <c r="Y27" s="24">
        <v>304</v>
      </c>
      <c r="Z27" s="54">
        <f t="shared" si="25"/>
        <v>6.5789473684210523E-3</v>
      </c>
      <c r="AA27" s="26" t="s">
        <v>205</v>
      </c>
      <c r="AB27" s="26" t="s">
        <v>205</v>
      </c>
      <c r="AC27" s="26" t="s">
        <v>205</v>
      </c>
      <c r="AD27" s="26" t="s">
        <v>205</v>
      </c>
      <c r="AE27" s="26" t="s">
        <v>205</v>
      </c>
      <c r="AF27" s="26" t="s">
        <v>205</v>
      </c>
      <c r="AG27" s="26" t="s">
        <v>205</v>
      </c>
      <c r="AH27" s="26" t="s">
        <v>205</v>
      </c>
      <c r="AI27" s="23">
        <v>2</v>
      </c>
      <c r="AJ27" s="23">
        <v>0</v>
      </c>
      <c r="AK27" s="23">
        <f t="shared" si="3"/>
        <v>2</v>
      </c>
      <c r="AL27" s="3"/>
      <c r="AM27" s="22">
        <v>4</v>
      </c>
      <c r="AN27" s="58">
        <v>0.5</v>
      </c>
      <c r="AO27" s="5">
        <v>0</v>
      </c>
      <c r="AP27" s="5">
        <v>8</v>
      </c>
      <c r="AQ27" s="39">
        <f t="shared" si="17"/>
        <v>0</v>
      </c>
      <c r="AR27" s="28">
        <v>5</v>
      </c>
      <c r="AS27" s="28">
        <v>8</v>
      </c>
      <c r="AT27" s="59">
        <f t="shared" si="18"/>
        <v>0.625</v>
      </c>
      <c r="AU27" s="27">
        <v>3</v>
      </c>
      <c r="AV27" s="27">
        <v>3</v>
      </c>
      <c r="AW27" s="27">
        <f t="shared" si="19"/>
        <v>6</v>
      </c>
      <c r="AX27" s="27">
        <v>8</v>
      </c>
      <c r="AY27" s="60">
        <f t="shared" si="20"/>
        <v>0.75</v>
      </c>
      <c r="AZ27" s="32" t="s">
        <v>6</v>
      </c>
      <c r="BA27" s="29" t="s">
        <v>211</v>
      </c>
    </row>
    <row r="28" spans="1:121" ht="24" customHeight="1" x14ac:dyDescent="0.2">
      <c r="A28" s="113" t="s">
        <v>22</v>
      </c>
      <c r="B28" s="6" t="s">
        <v>165</v>
      </c>
      <c r="C28" s="16" t="s">
        <v>107</v>
      </c>
      <c r="D28" s="16" t="s">
        <v>176</v>
      </c>
      <c r="E28" s="18"/>
      <c r="F28" s="18"/>
      <c r="G28" s="16" t="s">
        <v>353</v>
      </c>
      <c r="H28" s="16" t="s">
        <v>192</v>
      </c>
      <c r="I28" s="5">
        <v>148467</v>
      </c>
      <c r="J28" s="35">
        <v>148467</v>
      </c>
      <c r="K28" s="5">
        <f t="shared" si="8"/>
        <v>0</v>
      </c>
      <c r="L28" s="43">
        <f t="shared" si="12"/>
        <v>0</v>
      </c>
      <c r="M28" s="22">
        <v>1</v>
      </c>
      <c r="N28" s="22">
        <v>5</v>
      </c>
      <c r="O28" s="22">
        <v>5</v>
      </c>
      <c r="P28" s="22">
        <v>5</v>
      </c>
      <c r="Q28" s="22">
        <v>1</v>
      </c>
      <c r="R28" s="25">
        <v>100</v>
      </c>
      <c r="S28" s="25">
        <v>100</v>
      </c>
      <c r="T28" s="25">
        <v>100</v>
      </c>
      <c r="U28" s="25">
        <v>100</v>
      </c>
      <c r="V28" s="25">
        <v>400</v>
      </c>
      <c r="W28" s="51">
        <v>1</v>
      </c>
      <c r="X28" s="24">
        <v>0</v>
      </c>
      <c r="Y28" s="24">
        <v>190</v>
      </c>
      <c r="Z28" s="54">
        <f t="shared" si="25"/>
        <v>0</v>
      </c>
      <c r="AA28" s="26" t="s">
        <v>205</v>
      </c>
      <c r="AB28" s="26" t="s">
        <v>205</v>
      </c>
      <c r="AC28" s="26" t="s">
        <v>205</v>
      </c>
      <c r="AD28" s="26" t="s">
        <v>205</v>
      </c>
      <c r="AE28" s="26" t="s">
        <v>205</v>
      </c>
      <c r="AF28" s="26" t="s">
        <v>205</v>
      </c>
      <c r="AG28" s="26" t="s">
        <v>205</v>
      </c>
      <c r="AH28" s="26" t="s">
        <v>205</v>
      </c>
      <c r="AI28" s="23">
        <v>1</v>
      </c>
      <c r="AJ28" s="23">
        <v>0</v>
      </c>
      <c r="AK28" s="23">
        <f t="shared" si="3"/>
        <v>1</v>
      </c>
      <c r="AL28" s="211">
        <v>4</v>
      </c>
      <c r="AM28" s="22">
        <v>1</v>
      </c>
      <c r="AN28" s="58">
        <v>1</v>
      </c>
      <c r="AO28" s="5">
        <v>0</v>
      </c>
      <c r="AP28" s="5">
        <v>5</v>
      </c>
      <c r="AQ28" s="39">
        <f t="shared" si="17"/>
        <v>0</v>
      </c>
      <c r="AR28" s="28">
        <v>4</v>
      </c>
      <c r="AS28" s="28">
        <v>5</v>
      </c>
      <c r="AT28" s="59">
        <f t="shared" si="18"/>
        <v>0.8</v>
      </c>
      <c r="AU28" s="27">
        <v>1</v>
      </c>
      <c r="AV28" s="27">
        <v>4</v>
      </c>
      <c r="AW28" s="27">
        <f t="shared" si="19"/>
        <v>5</v>
      </c>
      <c r="AX28" s="27">
        <v>5</v>
      </c>
      <c r="AY28" s="60">
        <f t="shared" si="20"/>
        <v>1</v>
      </c>
      <c r="AZ28" s="32" t="s">
        <v>11</v>
      </c>
      <c r="BA28" s="29" t="s">
        <v>234</v>
      </c>
    </row>
    <row r="29" spans="1:121" ht="24" x14ac:dyDescent="0.2">
      <c r="A29" s="113" t="s">
        <v>55</v>
      </c>
      <c r="B29" s="6" t="s">
        <v>26</v>
      </c>
      <c r="C29" s="16" t="s">
        <v>113</v>
      </c>
      <c r="D29" s="16" t="s">
        <v>182</v>
      </c>
      <c r="E29" s="18"/>
      <c r="F29" s="18"/>
      <c r="G29" s="16" t="s">
        <v>203</v>
      </c>
      <c r="H29" s="16" t="s">
        <v>192</v>
      </c>
      <c r="I29" s="5">
        <v>252088</v>
      </c>
      <c r="J29" s="35">
        <v>236074</v>
      </c>
      <c r="K29" s="5">
        <f t="shared" si="8"/>
        <v>16014</v>
      </c>
      <c r="L29" s="43">
        <f t="shared" si="12"/>
        <v>6.3525435562184637E-2</v>
      </c>
      <c r="M29" s="22">
        <v>57</v>
      </c>
      <c r="N29" s="22">
        <v>68</v>
      </c>
      <c r="O29" s="22">
        <v>89</v>
      </c>
      <c r="P29" s="22">
        <v>68</v>
      </c>
      <c r="Q29" s="22">
        <v>16</v>
      </c>
      <c r="R29" s="25">
        <v>79</v>
      </c>
      <c r="S29" s="25">
        <v>79</v>
      </c>
      <c r="T29" s="25">
        <v>79</v>
      </c>
      <c r="U29" s="25">
        <v>79</v>
      </c>
      <c r="V29" s="25">
        <f>SUM(R29:U29)</f>
        <v>316</v>
      </c>
      <c r="W29" s="51">
        <v>0.79</v>
      </c>
      <c r="X29" s="24">
        <v>3</v>
      </c>
      <c r="Y29" s="24">
        <v>3382</v>
      </c>
      <c r="Z29" s="54">
        <f t="shared" ref="Z29:Z33" si="26">X29/Y29</f>
        <v>8.8704908338261385E-4</v>
      </c>
      <c r="AA29" s="26" t="s">
        <v>205</v>
      </c>
      <c r="AB29" s="26" t="s">
        <v>205</v>
      </c>
      <c r="AC29" s="26" t="s">
        <v>205</v>
      </c>
      <c r="AD29" s="26" t="s">
        <v>205</v>
      </c>
      <c r="AE29" s="26" t="s">
        <v>205</v>
      </c>
      <c r="AF29" s="26" t="s">
        <v>205</v>
      </c>
      <c r="AG29" s="26" t="s">
        <v>205</v>
      </c>
      <c r="AH29" s="26" t="s">
        <v>205</v>
      </c>
      <c r="AI29" s="23">
        <v>9</v>
      </c>
      <c r="AJ29" s="23">
        <v>0</v>
      </c>
      <c r="AK29" s="23">
        <f t="shared" si="3"/>
        <v>9</v>
      </c>
      <c r="AL29" s="211">
        <v>73</v>
      </c>
      <c r="AM29" s="22">
        <v>16</v>
      </c>
      <c r="AN29" s="58">
        <v>0.92</v>
      </c>
      <c r="AO29" s="5">
        <v>3</v>
      </c>
      <c r="AP29" s="5">
        <v>60</v>
      </c>
      <c r="AQ29" s="39">
        <f t="shared" si="17"/>
        <v>0.05</v>
      </c>
      <c r="AR29" s="28">
        <v>27</v>
      </c>
      <c r="AS29" s="28">
        <v>60</v>
      </c>
      <c r="AT29" s="59">
        <f t="shared" si="18"/>
        <v>0.45</v>
      </c>
      <c r="AU29" s="27">
        <v>11</v>
      </c>
      <c r="AV29" s="27">
        <v>47</v>
      </c>
      <c r="AW29" s="27">
        <f t="shared" si="19"/>
        <v>58</v>
      </c>
      <c r="AX29" s="27">
        <v>68</v>
      </c>
      <c r="AY29" s="60">
        <f t="shared" si="20"/>
        <v>0.8529411764705882</v>
      </c>
      <c r="AZ29" s="33" t="s">
        <v>25</v>
      </c>
      <c r="BA29" s="29" t="s">
        <v>235</v>
      </c>
    </row>
    <row r="30" spans="1:121" ht="36" x14ac:dyDescent="0.2">
      <c r="A30" s="113" t="s">
        <v>85</v>
      </c>
      <c r="B30" s="6" t="s">
        <v>75</v>
      </c>
      <c r="C30" s="16" t="s">
        <v>112</v>
      </c>
      <c r="D30" s="16" t="s">
        <v>184</v>
      </c>
      <c r="E30" s="18"/>
      <c r="F30" s="18"/>
      <c r="G30" s="16" t="s">
        <v>196</v>
      </c>
      <c r="H30" s="16" t="s">
        <v>192</v>
      </c>
      <c r="I30" s="5">
        <v>241495</v>
      </c>
      <c r="J30" s="35">
        <v>225616</v>
      </c>
      <c r="K30" s="5">
        <f t="shared" si="8"/>
        <v>15879</v>
      </c>
      <c r="L30" s="43">
        <f t="shared" si="12"/>
        <v>6.5752914139009092E-2</v>
      </c>
      <c r="M30" s="22">
        <v>69</v>
      </c>
      <c r="N30" s="22">
        <v>45</v>
      </c>
      <c r="O30" s="22">
        <v>69</v>
      </c>
      <c r="P30" s="22">
        <v>37</v>
      </c>
      <c r="Q30" s="22">
        <v>20</v>
      </c>
      <c r="R30" s="25">
        <v>100</v>
      </c>
      <c r="S30" s="25" t="s">
        <v>192</v>
      </c>
      <c r="T30" s="25">
        <v>95</v>
      </c>
      <c r="U30" s="25">
        <v>100</v>
      </c>
      <c r="V30" s="25">
        <f t="shared" ref="V30:V39" si="27">SUM(R30:U30)</f>
        <v>295</v>
      </c>
      <c r="W30" s="51">
        <v>0.98299999999999998</v>
      </c>
      <c r="X30" s="24">
        <v>0</v>
      </c>
      <c r="Y30" s="24">
        <v>2622</v>
      </c>
      <c r="Z30" s="54">
        <f t="shared" si="26"/>
        <v>0</v>
      </c>
      <c r="AA30" s="26" t="s">
        <v>205</v>
      </c>
      <c r="AB30" s="26" t="s">
        <v>205</v>
      </c>
      <c r="AC30" s="26" t="s">
        <v>207</v>
      </c>
      <c r="AD30" s="26" t="s">
        <v>207</v>
      </c>
      <c r="AE30" s="26" t="s">
        <v>205</v>
      </c>
      <c r="AF30" s="26" t="s">
        <v>205</v>
      </c>
      <c r="AG30" s="26" t="s">
        <v>205</v>
      </c>
      <c r="AH30" s="26" t="s">
        <v>205</v>
      </c>
      <c r="AI30" s="23">
        <v>9</v>
      </c>
      <c r="AJ30" s="23">
        <v>9</v>
      </c>
      <c r="AK30" s="23">
        <f t="shared" si="3"/>
        <v>18</v>
      </c>
      <c r="AL30" s="211">
        <v>49</v>
      </c>
      <c r="AM30" s="22">
        <v>20</v>
      </c>
      <c r="AN30" s="58">
        <v>0.97</v>
      </c>
      <c r="AO30" s="5">
        <v>7</v>
      </c>
      <c r="AP30" s="5">
        <v>37</v>
      </c>
      <c r="AQ30" s="39">
        <f t="shared" si="17"/>
        <v>0.1891891891891892</v>
      </c>
      <c r="AR30" s="28">
        <v>7</v>
      </c>
      <c r="AS30" s="28">
        <v>37</v>
      </c>
      <c r="AT30" s="59">
        <f t="shared" si="18"/>
        <v>0.1891891891891892</v>
      </c>
      <c r="AU30" s="27">
        <v>7</v>
      </c>
      <c r="AV30" s="27">
        <v>23</v>
      </c>
      <c r="AW30" s="27">
        <f t="shared" si="19"/>
        <v>30</v>
      </c>
      <c r="AX30" s="27">
        <v>37</v>
      </c>
      <c r="AY30" s="60">
        <f t="shared" si="20"/>
        <v>0.81081081081081086</v>
      </c>
      <c r="AZ30" s="33" t="s">
        <v>11</v>
      </c>
      <c r="BA30" s="29" t="s">
        <v>236</v>
      </c>
    </row>
    <row r="31" spans="1:121" ht="36" x14ac:dyDescent="0.2">
      <c r="A31" s="113" t="s">
        <v>44</v>
      </c>
      <c r="B31" s="6" t="s">
        <v>45</v>
      </c>
      <c r="C31" s="16" t="s">
        <v>105</v>
      </c>
      <c r="D31" s="16" t="s">
        <v>171</v>
      </c>
      <c r="E31" s="18"/>
      <c r="F31" s="18"/>
      <c r="G31" s="16" t="s">
        <v>197</v>
      </c>
      <c r="H31" s="16" t="s">
        <v>192</v>
      </c>
      <c r="I31" s="5">
        <v>70810</v>
      </c>
      <c r="J31" s="35">
        <v>68259</v>
      </c>
      <c r="K31" s="5">
        <f t="shared" si="8"/>
        <v>2551</v>
      </c>
      <c r="L31" s="43">
        <f t="shared" si="12"/>
        <v>3.6025985030362945E-2</v>
      </c>
      <c r="M31" s="22">
        <v>17</v>
      </c>
      <c r="N31" s="22">
        <v>13</v>
      </c>
      <c r="O31" s="22">
        <v>17</v>
      </c>
      <c r="P31" s="22">
        <v>17</v>
      </c>
      <c r="Q31" s="22">
        <v>3</v>
      </c>
      <c r="R31" s="25">
        <v>93</v>
      </c>
      <c r="S31" s="25">
        <v>93</v>
      </c>
      <c r="T31" s="25">
        <v>86</v>
      </c>
      <c r="U31" s="25">
        <v>100</v>
      </c>
      <c r="V31" s="25">
        <f t="shared" si="27"/>
        <v>372</v>
      </c>
      <c r="W31" s="51">
        <v>0.93</v>
      </c>
      <c r="X31" s="24">
        <v>0</v>
      </c>
      <c r="Y31" s="24">
        <v>646</v>
      </c>
      <c r="Z31" s="54">
        <f t="shared" si="26"/>
        <v>0</v>
      </c>
      <c r="AA31" s="26" t="s">
        <v>205</v>
      </c>
      <c r="AB31" s="26" t="s">
        <v>205</v>
      </c>
      <c r="AC31" s="26" t="s">
        <v>205</v>
      </c>
      <c r="AD31" s="26" t="s">
        <v>205</v>
      </c>
      <c r="AE31" s="26" t="s">
        <v>205</v>
      </c>
      <c r="AF31" s="26" t="s">
        <v>205</v>
      </c>
      <c r="AG31" s="26" t="s">
        <v>205</v>
      </c>
      <c r="AH31" s="26" t="s">
        <v>205</v>
      </c>
      <c r="AI31" s="23">
        <v>2</v>
      </c>
      <c r="AJ31" s="23">
        <v>0</v>
      </c>
      <c r="AK31" s="23">
        <f t="shared" si="3"/>
        <v>2</v>
      </c>
      <c r="AL31" s="211">
        <v>14</v>
      </c>
      <c r="AM31" s="22">
        <v>3</v>
      </c>
      <c r="AN31" s="58">
        <v>0.94</v>
      </c>
      <c r="AO31" s="5">
        <v>1</v>
      </c>
      <c r="AP31" s="5">
        <v>17</v>
      </c>
      <c r="AQ31" s="39">
        <f t="shared" si="17"/>
        <v>5.8823529411764705E-2</v>
      </c>
      <c r="AR31" s="28">
        <v>8</v>
      </c>
      <c r="AS31" s="28">
        <v>17</v>
      </c>
      <c r="AT31" s="59">
        <f t="shared" si="18"/>
        <v>0.47058823529411764</v>
      </c>
      <c r="AU31" s="27">
        <v>0</v>
      </c>
      <c r="AV31" s="27">
        <v>10</v>
      </c>
      <c r="AW31" s="27">
        <f t="shared" si="19"/>
        <v>10</v>
      </c>
      <c r="AX31" s="27">
        <v>17</v>
      </c>
      <c r="AY31" s="60">
        <f t="shared" si="20"/>
        <v>0.58823529411764708</v>
      </c>
      <c r="AZ31" s="32" t="s">
        <v>11</v>
      </c>
      <c r="BA31" s="29" t="s">
        <v>237</v>
      </c>
    </row>
    <row r="32" spans="1:121" s="11" customFormat="1" ht="36" x14ac:dyDescent="0.2">
      <c r="A32" s="112" t="s">
        <v>87</v>
      </c>
      <c r="B32" s="17" t="s">
        <v>35</v>
      </c>
      <c r="C32" s="17" t="s">
        <v>105</v>
      </c>
      <c r="D32" s="17" t="s">
        <v>171</v>
      </c>
      <c r="E32" s="18"/>
      <c r="F32" s="18"/>
      <c r="G32" s="17" t="s">
        <v>171</v>
      </c>
      <c r="H32" s="17" t="s">
        <v>192</v>
      </c>
      <c r="I32" s="10">
        <v>442801</v>
      </c>
      <c r="J32" s="36">
        <v>432591</v>
      </c>
      <c r="K32" s="10">
        <f t="shared" si="8"/>
        <v>10210</v>
      </c>
      <c r="L32" s="45">
        <f t="shared" si="12"/>
        <v>2.305776183883957E-2</v>
      </c>
      <c r="M32" s="10">
        <v>36</v>
      </c>
      <c r="N32" s="10">
        <v>59</v>
      </c>
      <c r="O32" s="10">
        <v>106</v>
      </c>
      <c r="P32" s="10">
        <v>40</v>
      </c>
      <c r="Q32" s="10">
        <v>38</v>
      </c>
      <c r="R32" s="10">
        <v>95</v>
      </c>
      <c r="S32" s="10">
        <v>95</v>
      </c>
      <c r="T32" s="10">
        <v>100</v>
      </c>
      <c r="U32" s="10">
        <v>86</v>
      </c>
      <c r="V32" s="10">
        <f t="shared" si="27"/>
        <v>376</v>
      </c>
      <c r="W32" s="50"/>
      <c r="X32" s="10">
        <v>0</v>
      </c>
      <c r="Y32" s="10">
        <v>4028</v>
      </c>
      <c r="Z32" s="56">
        <f t="shared" si="26"/>
        <v>0</v>
      </c>
      <c r="AA32" s="26" t="s">
        <v>205</v>
      </c>
      <c r="AB32" s="26" t="s">
        <v>205</v>
      </c>
      <c r="AC32" s="26" t="s">
        <v>205</v>
      </c>
      <c r="AD32" s="26" t="s">
        <v>205</v>
      </c>
      <c r="AE32" s="26" t="s">
        <v>205</v>
      </c>
      <c r="AF32" s="26" t="s">
        <v>205</v>
      </c>
      <c r="AG32" s="26" t="s">
        <v>205</v>
      </c>
      <c r="AH32" s="26" t="s">
        <v>205</v>
      </c>
      <c r="AI32" s="10">
        <v>29</v>
      </c>
      <c r="AJ32" s="10">
        <v>0</v>
      </c>
      <c r="AK32" s="10">
        <f t="shared" si="3"/>
        <v>29</v>
      </c>
      <c r="AL32" s="3"/>
      <c r="AM32" s="10">
        <v>38</v>
      </c>
      <c r="AN32" s="40">
        <v>0.76319999999999999</v>
      </c>
      <c r="AO32" s="10">
        <v>16</v>
      </c>
      <c r="AP32" s="10">
        <v>40</v>
      </c>
      <c r="AQ32" s="40">
        <f t="shared" si="17"/>
        <v>0.4</v>
      </c>
      <c r="AR32" s="10">
        <v>9</v>
      </c>
      <c r="AS32" s="10">
        <v>40</v>
      </c>
      <c r="AT32" s="40">
        <f t="shared" si="18"/>
        <v>0.22500000000000001</v>
      </c>
      <c r="AU32" s="10">
        <v>13</v>
      </c>
      <c r="AV32" s="10">
        <v>26</v>
      </c>
      <c r="AW32" s="10">
        <f t="shared" si="19"/>
        <v>39</v>
      </c>
      <c r="AX32" s="10">
        <v>40</v>
      </c>
      <c r="AY32" s="40">
        <f t="shared" si="20"/>
        <v>0.97499999999999998</v>
      </c>
      <c r="AZ32" s="9" t="s">
        <v>6</v>
      </c>
      <c r="BA32" s="10" t="s">
        <v>239</v>
      </c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</row>
    <row r="33" spans="1:121" s="11" customFormat="1" ht="30" customHeight="1" thickBot="1" x14ac:dyDescent="0.25">
      <c r="A33" s="112" t="s">
        <v>87</v>
      </c>
      <c r="B33" s="17" t="s">
        <v>166</v>
      </c>
      <c r="C33" s="17" t="s">
        <v>105</v>
      </c>
      <c r="D33" s="17" t="s">
        <v>171</v>
      </c>
      <c r="E33" s="18"/>
      <c r="F33" s="18"/>
      <c r="G33" s="17" t="s">
        <v>171</v>
      </c>
      <c r="H33" s="17" t="s">
        <v>192</v>
      </c>
      <c r="I33" s="10">
        <v>519226</v>
      </c>
      <c r="J33" s="36">
        <v>87978</v>
      </c>
      <c r="K33" s="10" t="s">
        <v>192</v>
      </c>
      <c r="L33" s="45" t="s">
        <v>192</v>
      </c>
      <c r="M33" s="175">
        <v>24</v>
      </c>
      <c r="N33" s="175">
        <v>52</v>
      </c>
      <c r="O33" s="175">
        <v>84</v>
      </c>
      <c r="P33" s="175">
        <v>31</v>
      </c>
      <c r="Q33" s="175">
        <v>49</v>
      </c>
      <c r="R33" s="175">
        <v>117</v>
      </c>
      <c r="S33" s="175">
        <v>100</v>
      </c>
      <c r="T33" s="175">
        <v>150</v>
      </c>
      <c r="U33" s="175">
        <v>125</v>
      </c>
      <c r="V33" s="175">
        <f t="shared" si="27"/>
        <v>492</v>
      </c>
      <c r="W33" s="50"/>
      <c r="X33" s="175">
        <v>0</v>
      </c>
      <c r="Y33" s="175">
        <v>3192</v>
      </c>
      <c r="Z33" s="176">
        <f t="shared" si="26"/>
        <v>0</v>
      </c>
      <c r="AA33" s="177" t="s">
        <v>205</v>
      </c>
      <c r="AB33" s="177" t="s">
        <v>205</v>
      </c>
      <c r="AC33" s="177" t="s">
        <v>205</v>
      </c>
      <c r="AD33" s="177" t="s">
        <v>205</v>
      </c>
      <c r="AE33" s="175" t="s">
        <v>192</v>
      </c>
      <c r="AF33" s="175" t="s">
        <v>192</v>
      </c>
      <c r="AG33" s="26" t="s">
        <v>205</v>
      </c>
      <c r="AH33" s="26" t="s">
        <v>205</v>
      </c>
      <c r="AI33" s="175">
        <v>44</v>
      </c>
      <c r="AJ33" s="175">
        <v>0</v>
      </c>
      <c r="AK33" s="175">
        <f t="shared" si="3"/>
        <v>44</v>
      </c>
      <c r="AL33" s="178"/>
      <c r="AM33" s="175">
        <v>49</v>
      </c>
      <c r="AN33" s="179">
        <v>0.89800000000000002</v>
      </c>
      <c r="AO33" s="175">
        <v>12</v>
      </c>
      <c r="AP33" s="175">
        <v>31</v>
      </c>
      <c r="AQ33" s="179">
        <f t="shared" si="17"/>
        <v>0.38709677419354838</v>
      </c>
      <c r="AR33" s="175">
        <v>10</v>
      </c>
      <c r="AS33" s="175">
        <v>31</v>
      </c>
      <c r="AT33" s="179">
        <f t="shared" si="18"/>
        <v>0.32258064516129031</v>
      </c>
      <c r="AU33" s="175">
        <v>19</v>
      </c>
      <c r="AV33" s="175">
        <v>12</v>
      </c>
      <c r="AW33" s="175">
        <f t="shared" si="19"/>
        <v>31</v>
      </c>
      <c r="AX33" s="175">
        <v>31</v>
      </c>
      <c r="AY33" s="179">
        <f t="shared" si="20"/>
        <v>1</v>
      </c>
      <c r="AZ33" s="180" t="s">
        <v>6</v>
      </c>
      <c r="BA33" s="175" t="s">
        <v>240</v>
      </c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</row>
    <row r="34" spans="1:121" ht="30" customHeight="1" thickBo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74"/>
      <c r="M34" s="198">
        <f>SUM(M32:M33)</f>
        <v>60</v>
      </c>
      <c r="N34" s="199">
        <f>SUM(N32:N33)</f>
        <v>111</v>
      </c>
      <c r="O34" s="199">
        <f>SUM(O32:O33)</f>
        <v>190</v>
      </c>
      <c r="P34" s="199">
        <f>SUM(P32:P33)</f>
        <v>71</v>
      </c>
      <c r="Q34" s="199">
        <f>SUM(Q32:Q33)</f>
        <v>87</v>
      </c>
      <c r="R34" s="199"/>
      <c r="S34" s="199"/>
      <c r="T34" s="199"/>
      <c r="U34" s="199"/>
      <c r="V34" s="199">
        <f>SUM(V32:V33)</f>
        <v>868</v>
      </c>
      <c r="W34" s="197">
        <v>1.085</v>
      </c>
      <c r="X34" s="199">
        <v>0</v>
      </c>
      <c r="Y34" s="199"/>
      <c r="Z34" s="200"/>
      <c r="AA34" s="201" t="s">
        <v>205</v>
      </c>
      <c r="AB34" s="201" t="s">
        <v>205</v>
      </c>
      <c r="AC34" s="201" t="s">
        <v>205</v>
      </c>
      <c r="AD34" s="201" t="s">
        <v>205</v>
      </c>
      <c r="AE34" s="199" t="s">
        <v>192</v>
      </c>
      <c r="AF34" s="199" t="s">
        <v>192</v>
      </c>
      <c r="AG34" s="26" t="s">
        <v>205</v>
      </c>
      <c r="AH34" s="26" t="s">
        <v>205</v>
      </c>
      <c r="AI34" s="199">
        <f>SUM(AI32:AI33)</f>
        <v>73</v>
      </c>
      <c r="AJ34" s="199">
        <f>SUM(AJ32:AJ33)</f>
        <v>0</v>
      </c>
      <c r="AK34" s="199">
        <f t="shared" si="3"/>
        <v>73</v>
      </c>
      <c r="AL34" s="202"/>
      <c r="AM34" s="199">
        <f>SUM(AM32:AM33)</f>
        <v>87</v>
      </c>
      <c r="AN34" s="197">
        <v>0.83899999999999997</v>
      </c>
      <c r="AO34" s="199">
        <f>SUM(AO32:AO33)</f>
        <v>28</v>
      </c>
      <c r="AP34" s="199">
        <f>SUM(AP32:AP33)</f>
        <v>71</v>
      </c>
      <c r="AQ34" s="197">
        <f t="shared" si="17"/>
        <v>0.39436619718309857</v>
      </c>
      <c r="AR34" s="199">
        <f>SUM(AR32:AR33)</f>
        <v>19</v>
      </c>
      <c r="AS34" s="199">
        <f>SUM(AS32:AS33)</f>
        <v>71</v>
      </c>
      <c r="AT34" s="197">
        <f t="shared" si="18"/>
        <v>0.26760563380281688</v>
      </c>
      <c r="AU34" s="199">
        <f>SUM(AU32:AU33)</f>
        <v>32</v>
      </c>
      <c r="AV34" s="199">
        <f>SUM(AV32:AV33)</f>
        <v>38</v>
      </c>
      <c r="AW34" s="199">
        <f t="shared" si="19"/>
        <v>70</v>
      </c>
      <c r="AX34" s="199">
        <f>SUM(AX32:AX33)</f>
        <v>71</v>
      </c>
      <c r="AY34" s="197">
        <f t="shared" si="20"/>
        <v>0.9859154929577465</v>
      </c>
      <c r="AZ34" s="203" t="s">
        <v>6</v>
      </c>
      <c r="BA34" s="204" t="s">
        <v>390</v>
      </c>
    </row>
    <row r="35" spans="1:121" ht="24" x14ac:dyDescent="0.2">
      <c r="A35" s="67" t="s">
        <v>87</v>
      </c>
      <c r="B35" s="19" t="s">
        <v>32</v>
      </c>
      <c r="C35" s="16" t="s">
        <v>108</v>
      </c>
      <c r="D35" s="16" t="s">
        <v>178</v>
      </c>
      <c r="E35" s="18"/>
      <c r="F35" s="18"/>
      <c r="G35" s="16" t="s">
        <v>421</v>
      </c>
      <c r="H35" s="16" t="s">
        <v>192</v>
      </c>
      <c r="I35" s="5">
        <v>188896</v>
      </c>
      <c r="J35" s="35">
        <v>63049</v>
      </c>
      <c r="K35" s="5" t="s">
        <v>192</v>
      </c>
      <c r="L35" s="43" t="s">
        <v>192</v>
      </c>
      <c r="M35" s="181">
        <v>13</v>
      </c>
      <c r="N35" s="181">
        <v>13</v>
      </c>
      <c r="O35" s="181">
        <v>23</v>
      </c>
      <c r="P35" s="181">
        <v>14</v>
      </c>
      <c r="Q35" s="181">
        <v>6</v>
      </c>
      <c r="R35" s="182">
        <v>67</v>
      </c>
      <c r="S35" s="182">
        <v>67</v>
      </c>
      <c r="T35" s="182">
        <v>100</v>
      </c>
      <c r="U35" s="182">
        <v>89</v>
      </c>
      <c r="V35" s="182">
        <f t="shared" si="27"/>
        <v>323</v>
      </c>
      <c r="W35" s="183">
        <v>0.8075</v>
      </c>
      <c r="X35" s="184">
        <v>0</v>
      </c>
      <c r="Y35" s="184">
        <v>874</v>
      </c>
      <c r="Z35" s="185">
        <v>0</v>
      </c>
      <c r="AA35" s="186" t="s">
        <v>205</v>
      </c>
      <c r="AB35" s="186" t="s">
        <v>205</v>
      </c>
      <c r="AC35" s="186" t="s">
        <v>205</v>
      </c>
      <c r="AD35" s="186" t="s">
        <v>205</v>
      </c>
      <c r="AE35" s="186" t="s">
        <v>192</v>
      </c>
      <c r="AF35" s="186" t="s">
        <v>192</v>
      </c>
      <c r="AG35" s="26" t="s">
        <v>205</v>
      </c>
      <c r="AH35" s="26" t="s">
        <v>205</v>
      </c>
      <c r="AI35" s="187">
        <v>4</v>
      </c>
      <c r="AJ35" s="187">
        <v>0</v>
      </c>
      <c r="AK35" s="187">
        <f t="shared" si="3"/>
        <v>4</v>
      </c>
      <c r="AL35" s="212">
        <v>17</v>
      </c>
      <c r="AM35" s="181">
        <v>6</v>
      </c>
      <c r="AN35" s="188">
        <v>0.91300000000000003</v>
      </c>
      <c r="AO35" s="189">
        <v>3</v>
      </c>
      <c r="AP35" s="189">
        <v>14</v>
      </c>
      <c r="AQ35" s="190">
        <f t="shared" si="17"/>
        <v>0.21428571428571427</v>
      </c>
      <c r="AR35" s="191">
        <v>3</v>
      </c>
      <c r="AS35" s="191">
        <v>14</v>
      </c>
      <c r="AT35" s="192">
        <f t="shared" si="18"/>
        <v>0.21428571428571427</v>
      </c>
      <c r="AU35" s="193">
        <v>3</v>
      </c>
      <c r="AV35" s="193">
        <v>10</v>
      </c>
      <c r="AW35" s="193">
        <f t="shared" si="19"/>
        <v>13</v>
      </c>
      <c r="AX35" s="193">
        <v>14</v>
      </c>
      <c r="AY35" s="194">
        <f t="shared" si="20"/>
        <v>0.9285714285714286</v>
      </c>
      <c r="AZ35" s="195" t="s">
        <v>11</v>
      </c>
      <c r="BA35" s="196" t="s">
        <v>238</v>
      </c>
    </row>
    <row r="36" spans="1:121" ht="24" x14ac:dyDescent="0.2">
      <c r="A36" s="113" t="s">
        <v>87</v>
      </c>
      <c r="B36" s="19" t="s">
        <v>33</v>
      </c>
      <c r="C36" s="16" t="s">
        <v>105</v>
      </c>
      <c r="D36" s="16" t="s">
        <v>171</v>
      </c>
      <c r="E36" s="18"/>
      <c r="F36" s="18"/>
      <c r="G36" s="16" t="s">
        <v>171</v>
      </c>
      <c r="H36" s="16" t="s">
        <v>192</v>
      </c>
      <c r="I36" s="5">
        <v>121298</v>
      </c>
      <c r="J36" s="35">
        <v>9773</v>
      </c>
      <c r="K36" s="5" t="s">
        <v>192</v>
      </c>
      <c r="L36" s="43" t="s">
        <v>192</v>
      </c>
      <c r="M36" s="22">
        <v>2</v>
      </c>
      <c r="N36" s="22">
        <v>2</v>
      </c>
      <c r="O36" s="22">
        <v>2</v>
      </c>
      <c r="P36" s="22">
        <v>2</v>
      </c>
      <c r="Q36" s="22">
        <v>1</v>
      </c>
      <c r="R36" s="25">
        <v>33</v>
      </c>
      <c r="S36" s="25">
        <v>33</v>
      </c>
      <c r="T36" s="25">
        <v>67</v>
      </c>
      <c r="U36" s="25">
        <v>67</v>
      </c>
      <c r="V36" s="25">
        <f t="shared" si="27"/>
        <v>200</v>
      </c>
      <c r="W36" s="51">
        <v>0.5</v>
      </c>
      <c r="X36" s="24">
        <v>0</v>
      </c>
      <c r="Y36" s="24">
        <v>76</v>
      </c>
      <c r="Z36" s="54">
        <v>0</v>
      </c>
      <c r="AA36" s="26" t="s">
        <v>205</v>
      </c>
      <c r="AB36" s="26" t="s">
        <v>205</v>
      </c>
      <c r="AC36" s="26" t="s">
        <v>205</v>
      </c>
      <c r="AD36" s="26" t="s">
        <v>205</v>
      </c>
      <c r="AE36" s="26" t="s">
        <v>192</v>
      </c>
      <c r="AF36" s="26" t="s">
        <v>192</v>
      </c>
      <c r="AG36" s="26" t="s">
        <v>205</v>
      </c>
      <c r="AH36" s="26" t="s">
        <v>205</v>
      </c>
      <c r="AI36" s="23">
        <v>1</v>
      </c>
      <c r="AJ36" s="23">
        <v>0</v>
      </c>
      <c r="AK36" s="23">
        <f t="shared" si="3"/>
        <v>1</v>
      </c>
      <c r="AL36" s="211">
        <v>1</v>
      </c>
      <c r="AM36" s="22">
        <v>1</v>
      </c>
      <c r="AN36" s="58">
        <v>1</v>
      </c>
      <c r="AO36" s="5">
        <v>0</v>
      </c>
      <c r="AP36" s="5">
        <v>2</v>
      </c>
      <c r="AQ36" s="39">
        <f t="shared" si="17"/>
        <v>0</v>
      </c>
      <c r="AR36" s="28">
        <v>1</v>
      </c>
      <c r="AS36" s="28">
        <v>2</v>
      </c>
      <c r="AT36" s="59">
        <f t="shared" si="18"/>
        <v>0.5</v>
      </c>
      <c r="AU36" s="27">
        <v>1</v>
      </c>
      <c r="AV36" s="27">
        <v>1</v>
      </c>
      <c r="AW36" s="27">
        <f t="shared" si="19"/>
        <v>2</v>
      </c>
      <c r="AX36" s="27">
        <v>2</v>
      </c>
      <c r="AY36" s="60">
        <f t="shared" si="20"/>
        <v>1</v>
      </c>
      <c r="AZ36" s="32" t="s">
        <v>11</v>
      </c>
      <c r="BA36" s="29" t="s">
        <v>218</v>
      </c>
    </row>
    <row r="37" spans="1:121" ht="24" x14ac:dyDescent="0.2">
      <c r="A37" s="112" t="s">
        <v>29</v>
      </c>
      <c r="B37" s="19" t="s">
        <v>167</v>
      </c>
      <c r="C37" s="16" t="s">
        <v>105</v>
      </c>
      <c r="D37" s="16" t="s">
        <v>171</v>
      </c>
      <c r="E37" s="18"/>
      <c r="F37" s="18"/>
      <c r="G37" s="16" t="s">
        <v>246</v>
      </c>
      <c r="H37" s="16" t="s">
        <v>192</v>
      </c>
      <c r="I37" s="5">
        <v>269972</v>
      </c>
      <c r="J37" s="35">
        <v>269972</v>
      </c>
      <c r="K37" s="5">
        <f t="shared" si="8"/>
        <v>0</v>
      </c>
      <c r="L37" s="43">
        <f t="shared" si="12"/>
        <v>0</v>
      </c>
      <c r="M37" s="22">
        <v>153</v>
      </c>
      <c r="N37" s="22">
        <v>96</v>
      </c>
      <c r="O37" s="22">
        <v>459</v>
      </c>
      <c r="P37" s="22">
        <v>183</v>
      </c>
      <c r="Q37" s="22">
        <v>262</v>
      </c>
      <c r="R37" s="3"/>
      <c r="S37" s="3"/>
      <c r="T37" s="3"/>
      <c r="U37" s="3"/>
      <c r="V37" s="3">
        <f t="shared" si="27"/>
        <v>0</v>
      </c>
      <c r="W37" s="50"/>
      <c r="X37" s="24">
        <v>8</v>
      </c>
      <c r="Y37" s="24">
        <v>5814</v>
      </c>
      <c r="Z37" s="54">
        <v>1.4E-3</v>
      </c>
      <c r="AA37" s="26" t="s">
        <v>205</v>
      </c>
      <c r="AB37" s="26" t="s">
        <v>205</v>
      </c>
      <c r="AC37" s="26" t="s">
        <v>205</v>
      </c>
      <c r="AD37" s="26" t="s">
        <v>205</v>
      </c>
      <c r="AE37" s="26" t="s">
        <v>205</v>
      </c>
      <c r="AF37" s="26" t="s">
        <v>205</v>
      </c>
      <c r="AG37" s="26" t="s">
        <v>205</v>
      </c>
      <c r="AH37" s="26" t="s">
        <v>205</v>
      </c>
      <c r="AI37" s="23">
        <v>174</v>
      </c>
      <c r="AJ37" s="23">
        <v>35</v>
      </c>
      <c r="AK37" s="23">
        <f t="shared" si="3"/>
        <v>209</v>
      </c>
      <c r="AL37" s="3"/>
      <c r="AM37" s="22">
        <v>262</v>
      </c>
      <c r="AN37" s="58">
        <v>0.79800000000000004</v>
      </c>
      <c r="AO37" s="5">
        <v>58</v>
      </c>
      <c r="AP37" s="5">
        <v>183</v>
      </c>
      <c r="AQ37" s="39">
        <f t="shared" si="17"/>
        <v>0.31693989071038253</v>
      </c>
      <c r="AR37" s="28">
        <v>17</v>
      </c>
      <c r="AS37" s="28">
        <v>183</v>
      </c>
      <c r="AT37" s="59">
        <f t="shared" si="18"/>
        <v>9.2896174863387984E-2</v>
      </c>
      <c r="AU37" s="27">
        <v>97</v>
      </c>
      <c r="AV37" s="27">
        <v>75</v>
      </c>
      <c r="AW37" s="27">
        <f t="shared" si="19"/>
        <v>172</v>
      </c>
      <c r="AX37" s="27">
        <v>183</v>
      </c>
      <c r="AY37" s="60">
        <f t="shared" si="20"/>
        <v>0.93989071038251371</v>
      </c>
      <c r="AZ37" s="32" t="s">
        <v>4</v>
      </c>
      <c r="BA37" s="29" t="s">
        <v>241</v>
      </c>
    </row>
    <row r="38" spans="1:121" ht="36" x14ac:dyDescent="0.2">
      <c r="A38" s="112" t="s">
        <v>47</v>
      </c>
      <c r="B38" s="19" t="s">
        <v>168</v>
      </c>
      <c r="C38" s="16" t="s">
        <v>105</v>
      </c>
      <c r="D38" s="16" t="s">
        <v>171</v>
      </c>
      <c r="E38" s="18"/>
      <c r="F38" s="18"/>
      <c r="G38" s="16" t="s">
        <v>385</v>
      </c>
      <c r="H38" s="16" t="s">
        <v>192</v>
      </c>
      <c r="I38" s="5">
        <v>224772</v>
      </c>
      <c r="J38" s="35">
        <v>215243</v>
      </c>
      <c r="K38" s="5">
        <f t="shared" ref="K38" si="28">I38-J38</f>
        <v>9529</v>
      </c>
      <c r="L38" s="43">
        <f t="shared" ref="L38" si="29">K38/I38</f>
        <v>4.2394070435819407E-2</v>
      </c>
      <c r="M38" s="22">
        <v>32</v>
      </c>
      <c r="N38" s="22">
        <v>50</v>
      </c>
      <c r="O38" s="22">
        <v>84</v>
      </c>
      <c r="P38" s="22">
        <v>32</v>
      </c>
      <c r="Q38" s="22">
        <v>37</v>
      </c>
      <c r="R38" s="25" t="s">
        <v>386</v>
      </c>
      <c r="S38" s="25" t="s">
        <v>387</v>
      </c>
      <c r="T38" s="25" t="s">
        <v>388</v>
      </c>
      <c r="U38" s="25" t="s">
        <v>389</v>
      </c>
      <c r="V38" s="25">
        <v>543</v>
      </c>
      <c r="W38" s="51">
        <v>0.67879999999999996</v>
      </c>
      <c r="X38" s="24">
        <v>5</v>
      </c>
      <c r="Y38" s="24">
        <v>3192</v>
      </c>
      <c r="Z38" s="54">
        <v>1.6000000000000001E-3</v>
      </c>
      <c r="AA38" s="26" t="s">
        <v>205</v>
      </c>
      <c r="AB38" s="26" t="s">
        <v>205</v>
      </c>
      <c r="AC38" s="26" t="s">
        <v>205</v>
      </c>
      <c r="AD38" s="26" t="s">
        <v>205</v>
      </c>
      <c r="AE38" s="26" t="s">
        <v>205</v>
      </c>
      <c r="AF38" s="26" t="s">
        <v>205</v>
      </c>
      <c r="AG38" s="26" t="s">
        <v>205</v>
      </c>
      <c r="AH38" s="26" t="s">
        <v>205</v>
      </c>
      <c r="AI38" s="23">
        <v>31</v>
      </c>
      <c r="AJ38" s="23">
        <v>0</v>
      </c>
      <c r="AK38" s="23">
        <f t="shared" si="3"/>
        <v>31</v>
      </c>
      <c r="AL38" s="3"/>
      <c r="AM38" s="22">
        <v>37</v>
      </c>
      <c r="AN38" s="58">
        <v>0.83779999999999999</v>
      </c>
      <c r="AO38" s="5">
        <v>14</v>
      </c>
      <c r="AP38" s="5">
        <v>28</v>
      </c>
      <c r="AQ38" s="39">
        <f t="shared" si="17"/>
        <v>0.5</v>
      </c>
      <c r="AR38" s="28">
        <v>2</v>
      </c>
      <c r="AS38" s="28">
        <v>28</v>
      </c>
      <c r="AT38" s="59">
        <f t="shared" si="18"/>
        <v>7.1428571428571425E-2</v>
      </c>
      <c r="AU38" s="27">
        <v>13</v>
      </c>
      <c r="AV38" s="27">
        <v>15</v>
      </c>
      <c r="AW38" s="27">
        <f t="shared" si="19"/>
        <v>28</v>
      </c>
      <c r="AX38" s="27">
        <v>32</v>
      </c>
      <c r="AY38" s="60">
        <f t="shared" si="20"/>
        <v>0.875</v>
      </c>
      <c r="AZ38" s="32" t="s">
        <v>6</v>
      </c>
      <c r="BA38" s="29" t="s">
        <v>242</v>
      </c>
    </row>
    <row r="39" spans="1:121" ht="24" x14ac:dyDescent="0.2">
      <c r="A39" s="112" t="s">
        <v>151</v>
      </c>
      <c r="B39" s="19" t="s">
        <v>13</v>
      </c>
      <c r="C39" s="16" t="s">
        <v>105</v>
      </c>
      <c r="D39" s="16" t="s">
        <v>171</v>
      </c>
      <c r="E39" s="18"/>
      <c r="F39" s="18"/>
      <c r="G39" s="16" t="s">
        <v>171</v>
      </c>
      <c r="H39" s="16" t="s">
        <v>192</v>
      </c>
      <c r="I39" s="5">
        <v>74720</v>
      </c>
      <c r="J39" s="35">
        <v>74720</v>
      </c>
      <c r="K39" s="5">
        <f t="shared" ref="K39" si="30">I39-J39</f>
        <v>0</v>
      </c>
      <c r="L39" s="43">
        <f t="shared" ref="L39" si="31">K39/I39</f>
        <v>0</v>
      </c>
      <c r="M39" s="22">
        <v>10</v>
      </c>
      <c r="N39" s="22">
        <v>15</v>
      </c>
      <c r="O39" s="22">
        <v>26</v>
      </c>
      <c r="P39" s="22">
        <v>10</v>
      </c>
      <c r="Q39" s="22">
        <v>14</v>
      </c>
      <c r="R39" s="25">
        <v>100</v>
      </c>
      <c r="S39" s="25">
        <v>100</v>
      </c>
      <c r="T39" s="25">
        <v>83</v>
      </c>
      <c r="U39" s="25">
        <v>100</v>
      </c>
      <c r="V39" s="25">
        <f t="shared" si="27"/>
        <v>383</v>
      </c>
      <c r="W39" s="51">
        <v>0.95750000000000002</v>
      </c>
      <c r="X39" s="24">
        <v>0</v>
      </c>
      <c r="Y39" s="24">
        <v>988</v>
      </c>
      <c r="Z39" s="54">
        <v>0</v>
      </c>
      <c r="AA39" s="26" t="s">
        <v>205</v>
      </c>
      <c r="AB39" s="26" t="s">
        <v>205</v>
      </c>
      <c r="AC39" s="26" t="s">
        <v>205</v>
      </c>
      <c r="AD39" s="26" t="s">
        <v>205</v>
      </c>
      <c r="AE39" s="26" t="s">
        <v>205</v>
      </c>
      <c r="AF39" s="26" t="s">
        <v>205</v>
      </c>
      <c r="AG39" s="26" t="s">
        <v>205</v>
      </c>
      <c r="AH39" s="26" t="s">
        <v>205</v>
      </c>
      <c r="AI39" s="23">
        <v>10</v>
      </c>
      <c r="AJ39" s="23">
        <v>0</v>
      </c>
      <c r="AK39" s="23">
        <f t="shared" si="3"/>
        <v>10</v>
      </c>
      <c r="AL39" s="3"/>
      <c r="AM39" s="22">
        <v>14</v>
      </c>
      <c r="AN39" s="58">
        <v>0.71399999999999997</v>
      </c>
      <c r="AO39" s="5">
        <v>6</v>
      </c>
      <c r="AP39" s="5">
        <v>9</v>
      </c>
      <c r="AQ39" s="39">
        <f t="shared" si="17"/>
        <v>0.66666666666666663</v>
      </c>
      <c r="AR39" s="28">
        <v>3</v>
      </c>
      <c r="AS39" s="28">
        <v>9</v>
      </c>
      <c r="AT39" s="59">
        <f t="shared" si="18"/>
        <v>0.33333333333333331</v>
      </c>
      <c r="AU39" s="27">
        <v>5</v>
      </c>
      <c r="AV39" s="27">
        <v>5</v>
      </c>
      <c r="AW39" s="27">
        <f t="shared" si="19"/>
        <v>10</v>
      </c>
      <c r="AX39" s="27">
        <v>10</v>
      </c>
      <c r="AY39" s="60">
        <f t="shared" si="20"/>
        <v>1</v>
      </c>
      <c r="AZ39" s="32" t="s">
        <v>6</v>
      </c>
      <c r="BA39" s="29" t="s">
        <v>226</v>
      </c>
    </row>
    <row r="40" spans="1:121" x14ac:dyDescent="0.2">
      <c r="C40" s="7"/>
      <c r="D40" s="7"/>
      <c r="E40" s="7"/>
      <c r="F40" s="7"/>
      <c r="G40" s="7"/>
      <c r="H40" s="7"/>
    </row>
    <row r="41" spans="1:121" x14ac:dyDescent="0.2">
      <c r="A41" s="114" t="s">
        <v>93</v>
      </c>
    </row>
    <row r="42" spans="1:121" ht="24" x14ac:dyDescent="0.2">
      <c r="A42" s="13" t="s">
        <v>94</v>
      </c>
    </row>
    <row r="43" spans="1:121" x14ac:dyDescent="0.2">
      <c r="I43" s="13" t="s">
        <v>250</v>
      </c>
    </row>
    <row r="45" spans="1:121" x14ac:dyDescent="0.2">
      <c r="A45" s="14"/>
    </row>
  </sheetData>
  <pageMargins left="0.25" right="0.25" top="0.75" bottom="0.75" header="0.3" footer="0.3"/>
  <pageSetup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Ranking</vt:lpstr>
      <vt:lpstr>Tiebreaker</vt:lpstr>
      <vt:lpstr>Points</vt:lpstr>
      <vt:lpstr>Evaluation</vt:lpstr>
      <vt:lpstr>Data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Poser</cp:lastModifiedBy>
  <cp:lastPrinted>2014-10-21T15:01:06Z</cp:lastPrinted>
  <dcterms:created xsi:type="dcterms:W3CDTF">2012-12-14T16:46:41Z</dcterms:created>
  <dcterms:modified xsi:type="dcterms:W3CDTF">2014-11-13T14:49:40Z</dcterms:modified>
</cp:coreProperties>
</file>