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codeName="ThisWorkbook" defaultThemeVersion="124226"/>
  <mc:AlternateContent xmlns:mc="http://schemas.openxmlformats.org/markup-compatibility/2006">
    <mc:Choice Requires="x15">
      <x15ac:absPath xmlns:x15ac="http://schemas.microsoft.com/office/spreadsheetml/2010/11/ac" url="/Users/jen/Dropbox (GBCC)/wiboscoc (1)/2022 COC competition/"/>
    </mc:Choice>
  </mc:AlternateContent>
  <xr:revisionPtr revIDLastSave="0" documentId="8_{8D81322B-3533-E846-9739-F69FB503A79A}" xr6:coauthVersionLast="47" xr6:coauthVersionMax="47" xr10:uidLastSave="{00000000-0000-0000-0000-000000000000}"/>
  <bookViews>
    <workbookView xWindow="0" yWindow="500" windowWidth="28800" windowHeight="17500" activeTab="1" xr2:uid="{00000000-000D-0000-FFFF-FFFF00000000}"/>
  </bookViews>
  <sheets>
    <sheet name="Explanation" sheetId="24" r:id="rId1"/>
    <sheet name="Ranking" sheetId="28" r:id="rId2"/>
    <sheet name="Tiebreaker" sheetId="18" r:id="rId3"/>
    <sheet name="Scoring-Points" sheetId="29" r:id="rId4"/>
    <sheet name="Evaluation" sheetId="21" r:id="rId5"/>
    <sheet name="Data" sheetId="20" r:id="rId6"/>
    <sheet name="Additional Explanation" sheetId="30" r:id="rId7"/>
    <sheet name="No Data Collected" sheetId="27"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0" i="28" l="1"/>
  <c r="G37" i="18"/>
  <c r="G36" i="18"/>
  <c r="G35" i="18"/>
  <c r="G34" i="18"/>
  <c r="G32" i="18"/>
  <c r="G31" i="18"/>
  <c r="G30" i="18"/>
  <c r="G29" i="18"/>
  <c r="G28" i="18"/>
  <c r="G26" i="18"/>
  <c r="G25" i="18"/>
  <c r="G24" i="18"/>
  <c r="G20" i="18"/>
  <c r="G15" i="18"/>
  <c r="G14" i="18"/>
  <c r="G10" i="18"/>
  <c r="G8" i="18"/>
  <c r="G4" i="18"/>
  <c r="G38" i="18"/>
  <c r="G33" i="18"/>
  <c r="G27" i="18"/>
  <c r="G23" i="18"/>
  <c r="G22" i="18"/>
  <c r="G21" i="18"/>
  <c r="G19" i="18"/>
  <c r="G18" i="18"/>
  <c r="G17" i="18"/>
  <c r="G16" i="18"/>
  <c r="G13" i="18"/>
  <c r="G12" i="18"/>
  <c r="G11" i="18"/>
  <c r="G9" i="18"/>
  <c r="G7" i="18"/>
  <c r="G6" i="18"/>
  <c r="G5" i="18"/>
  <c r="G3" i="18"/>
  <c r="AL33" i="20"/>
  <c r="AL20" i="20"/>
  <c r="AL3" i="20"/>
  <c r="AI3" i="20" l="1"/>
  <c r="AI36" i="20"/>
  <c r="AI31" i="20"/>
  <c r="AI25" i="20"/>
  <c r="AI21" i="20"/>
  <c r="AI39" i="20"/>
  <c r="AI20" i="20"/>
  <c r="AI18" i="20"/>
  <c r="AI17" i="20"/>
  <c r="AI40" i="20"/>
  <c r="AI16" i="20"/>
  <c r="AI13" i="20"/>
  <c r="AI12" i="20"/>
  <c r="AI11" i="20"/>
  <c r="AI9" i="20"/>
  <c r="AI7" i="20"/>
  <c r="AI6" i="20"/>
  <c r="AI5" i="20"/>
  <c r="BA7" i="20"/>
  <c r="X36" i="21"/>
  <c r="X39" i="21" s="1"/>
  <c r="X41" i="21" s="1"/>
  <c r="H40" i="28" l="1"/>
  <c r="AJ36" i="21"/>
  <c r="AJ39" i="21" l="1"/>
  <c r="AJ41" i="21" s="1"/>
  <c r="AI36" i="21"/>
  <c r="AI39" i="21" s="1"/>
  <c r="AH36" i="21"/>
  <c r="AH39" i="21" s="1"/>
  <c r="AG36" i="21"/>
  <c r="AG39" i="21" s="1"/>
  <c r="AF36" i="21"/>
  <c r="AF39" i="21" s="1"/>
  <c r="AE36" i="21"/>
  <c r="AE39" i="21" s="1"/>
  <c r="AD36" i="21"/>
  <c r="AD39" i="21" s="1"/>
  <c r="AC36" i="21"/>
  <c r="AB36" i="21"/>
  <c r="AB39" i="21" s="1"/>
  <c r="AA36" i="21"/>
  <c r="AA39" i="21" s="1"/>
  <c r="Z36" i="21"/>
  <c r="Z39" i="21" s="1"/>
  <c r="Y36" i="21"/>
  <c r="Y39" i="21" s="1"/>
  <c r="W36" i="21"/>
  <c r="W39" i="21" s="1"/>
  <c r="V36" i="21"/>
  <c r="V39" i="21" s="1"/>
  <c r="U36" i="21"/>
  <c r="AM36" i="21"/>
  <c r="AM39" i="21" s="1"/>
  <c r="T36" i="21"/>
  <c r="T39" i="21" s="1"/>
  <c r="S36" i="21"/>
  <c r="S39" i="21" s="1"/>
  <c r="R36" i="21"/>
  <c r="R39" i="21" s="1"/>
  <c r="Q36" i="21"/>
  <c r="Q39" i="21" s="1"/>
  <c r="AL36" i="21"/>
  <c r="AL39" i="21" s="1"/>
  <c r="P36" i="21"/>
  <c r="O36" i="21"/>
  <c r="O39" i="21" s="1"/>
  <c r="N36" i="21"/>
  <c r="N39" i="21" s="1"/>
  <c r="M36" i="21"/>
  <c r="M39" i="21" s="1"/>
  <c r="L36" i="21"/>
  <c r="L39" i="21" s="1"/>
  <c r="K36" i="21"/>
  <c r="K39" i="21" s="1"/>
  <c r="J36" i="21"/>
  <c r="J39" i="21" s="1"/>
  <c r="I36" i="21"/>
  <c r="I39" i="21" s="1"/>
  <c r="H36" i="21"/>
  <c r="H39" i="21" s="1"/>
  <c r="G36" i="21"/>
  <c r="G39" i="21" s="1"/>
  <c r="F36" i="21"/>
  <c r="F39" i="21" s="1"/>
  <c r="E36" i="21"/>
  <c r="E39" i="21" s="1"/>
  <c r="D36" i="21"/>
  <c r="D39" i="21" s="1"/>
  <c r="C36" i="21"/>
  <c r="C39" i="21" l="1"/>
  <c r="C41" i="21" s="1"/>
  <c r="K41" i="21"/>
  <c r="H41" i="21"/>
  <c r="AL41" i="21"/>
  <c r="AE41" i="21"/>
  <c r="AH41" i="21"/>
  <c r="J41" i="21"/>
  <c r="D41" i="21"/>
  <c r="M41" i="21"/>
  <c r="W41" i="21"/>
  <c r="U41" i="21"/>
  <c r="E41" i="21"/>
  <c r="N41" i="21"/>
  <c r="AB41" i="21"/>
  <c r="L41" i="21"/>
  <c r="F41" i="21"/>
  <c r="O41" i="21"/>
  <c r="AC41" i="21"/>
  <c r="AM41" i="21"/>
  <c r="G41" i="21"/>
  <c r="P41" i="21"/>
  <c r="AD41" i="21"/>
  <c r="I41" i="21"/>
  <c r="R41" i="21"/>
  <c r="AF41" i="21"/>
  <c r="AI41" i="21"/>
  <c r="AG41" i="21"/>
  <c r="Y41" i="21"/>
  <c r="Z41" i="21"/>
  <c r="AA41" i="21"/>
  <c r="V41" i="21"/>
  <c r="T41" i="21"/>
  <c r="S41" i="21"/>
  <c r="Q41" i="21"/>
  <c r="AU36" i="20"/>
  <c r="AU35" i="20"/>
  <c r="AU34" i="20"/>
  <c r="AU33" i="20"/>
  <c r="AU32" i="20"/>
  <c r="AU31" i="20"/>
  <c r="AU30" i="20"/>
  <c r="AU29" i="20"/>
  <c r="AU28" i="20"/>
  <c r="AU27" i="20"/>
  <c r="AU26" i="20"/>
  <c r="AU25" i="20"/>
  <c r="AU24" i="20"/>
  <c r="AU23" i="20"/>
  <c r="AU22" i="20"/>
  <c r="AU21" i="20"/>
  <c r="AU39" i="20"/>
  <c r="AU20" i="20"/>
  <c r="AU19" i="20"/>
  <c r="AU18" i="20"/>
  <c r="AU17" i="20"/>
  <c r="AU40" i="20"/>
  <c r="AU16" i="20"/>
  <c r="AU15" i="20"/>
  <c r="AU14" i="20"/>
  <c r="AU13" i="20"/>
  <c r="AU12" i="20"/>
  <c r="AU11" i="20"/>
  <c r="AU10" i="20"/>
  <c r="AU9" i="20"/>
  <c r="AU8" i="20"/>
  <c r="AU7" i="20"/>
  <c r="AU6" i="20"/>
  <c r="AU5" i="20"/>
  <c r="AU4" i="20"/>
  <c r="AR36" i="20"/>
  <c r="AR35" i="20"/>
  <c r="AR34" i="20"/>
  <c r="AR33" i="20"/>
  <c r="AR32" i="20"/>
  <c r="AR31" i="20"/>
  <c r="AR30" i="20"/>
  <c r="AR29" i="20"/>
  <c r="AR28" i="20"/>
  <c r="AR27" i="20"/>
  <c r="AR26" i="20"/>
  <c r="AR25" i="20"/>
  <c r="AR24" i="20"/>
  <c r="AR23" i="20"/>
  <c r="AR22" i="20"/>
  <c r="AR21" i="20"/>
  <c r="AR39" i="20"/>
  <c r="AR20" i="20"/>
  <c r="AR19" i="20"/>
  <c r="AR18" i="20"/>
  <c r="AR17" i="20"/>
  <c r="AR40" i="20"/>
  <c r="AR16" i="20"/>
  <c r="AR15" i="20"/>
  <c r="AR14" i="20"/>
  <c r="AR13" i="20"/>
  <c r="AR12" i="20"/>
  <c r="AR11" i="20"/>
  <c r="AR10" i="20"/>
  <c r="AR9" i="20"/>
  <c r="AR8" i="20"/>
  <c r="AR7" i="20"/>
  <c r="AR6" i="20"/>
  <c r="AR5" i="20"/>
  <c r="AR4" i="20"/>
  <c r="AU3" i="20"/>
  <c r="AR3" i="20"/>
  <c r="AO36" i="20"/>
  <c r="AO35" i="20"/>
  <c r="AO34" i="20"/>
  <c r="AO33" i="20"/>
  <c r="AO32" i="20"/>
  <c r="AO31" i="20"/>
  <c r="AO30" i="20"/>
  <c r="AO29" i="20"/>
  <c r="AO28" i="20"/>
  <c r="AO27" i="20"/>
  <c r="AO26" i="20"/>
  <c r="AO25" i="20"/>
  <c r="AO24" i="20"/>
  <c r="AO23" i="20"/>
  <c r="AO22" i="20"/>
  <c r="AO21" i="20"/>
  <c r="AO39" i="20"/>
  <c r="AO20" i="20"/>
  <c r="AO19" i="20"/>
  <c r="AO18" i="20"/>
  <c r="AO17" i="20"/>
  <c r="AO40" i="20"/>
  <c r="AO16" i="20"/>
  <c r="AO15" i="20"/>
  <c r="AO14" i="20"/>
  <c r="AO13" i="20"/>
  <c r="AO12" i="20"/>
  <c r="AO11" i="20"/>
  <c r="AO10" i="20"/>
  <c r="AO9" i="20"/>
  <c r="AO8" i="20"/>
  <c r="AO7" i="20"/>
  <c r="AO6" i="20"/>
  <c r="AO5" i="20"/>
  <c r="AO4" i="20"/>
  <c r="AO3" i="20"/>
  <c r="AL36" i="20"/>
  <c r="AL35" i="20"/>
  <c r="AL34" i="20"/>
  <c r="AL32" i="20"/>
  <c r="AL31" i="20"/>
  <c r="AL30" i="20"/>
  <c r="AL29" i="20"/>
  <c r="AL28" i="20"/>
  <c r="AL27" i="20"/>
  <c r="AL26" i="20"/>
  <c r="AL25" i="20"/>
  <c r="AL24" i="20"/>
  <c r="AL23" i="20"/>
  <c r="AL22" i="20"/>
  <c r="AL21" i="20"/>
  <c r="AL39" i="20"/>
  <c r="AL19" i="20"/>
  <c r="AL18" i="20"/>
  <c r="AL17" i="20"/>
  <c r="AL40" i="20"/>
  <c r="AL16" i="20"/>
  <c r="AL15" i="20"/>
  <c r="AL14" i="20"/>
  <c r="AL13" i="20"/>
  <c r="AL12" i="20"/>
  <c r="AL11" i="20"/>
  <c r="AL10" i="20"/>
  <c r="AL9" i="20"/>
  <c r="AL8" i="20"/>
  <c r="AL7" i="20"/>
  <c r="AL6" i="20"/>
  <c r="AL5" i="20"/>
  <c r="AL4" i="20"/>
  <c r="L36" i="20"/>
  <c r="M36" i="20" s="1"/>
  <c r="N36" i="20" s="1"/>
  <c r="L35" i="20"/>
  <c r="M35" i="20" s="1"/>
  <c r="N35" i="20" s="1"/>
  <c r="L34" i="20"/>
  <c r="M34" i="20" s="1"/>
  <c r="N34" i="20" s="1"/>
  <c r="L33" i="20"/>
  <c r="M33" i="20" s="1"/>
  <c r="N33" i="20" s="1"/>
  <c r="L32" i="20"/>
  <c r="M32" i="20" s="1"/>
  <c r="N32" i="20" s="1"/>
  <c r="L31" i="20"/>
  <c r="M31" i="20" s="1"/>
  <c r="N31" i="20" s="1"/>
  <c r="L30" i="20"/>
  <c r="M30" i="20" s="1"/>
  <c r="N30" i="20" s="1"/>
  <c r="L29" i="20"/>
  <c r="M29" i="20" s="1"/>
  <c r="N29" i="20" s="1"/>
  <c r="L28" i="20"/>
  <c r="M28" i="20" s="1"/>
  <c r="N28" i="20" s="1"/>
  <c r="L27" i="20"/>
  <c r="M27" i="20" s="1"/>
  <c r="N27" i="20" s="1"/>
  <c r="L26" i="20"/>
  <c r="M26" i="20" s="1"/>
  <c r="N26" i="20" s="1"/>
  <c r="L25" i="20"/>
  <c r="M25" i="20" s="1"/>
  <c r="N25" i="20" s="1"/>
  <c r="L24" i="20"/>
  <c r="M24" i="20" s="1"/>
  <c r="N24" i="20" s="1"/>
  <c r="L23" i="20"/>
  <c r="M23" i="20" s="1"/>
  <c r="N23" i="20" s="1"/>
  <c r="L22" i="20"/>
  <c r="M22" i="20" s="1"/>
  <c r="N22" i="20" s="1"/>
  <c r="L21" i="20"/>
  <c r="M21" i="20" s="1"/>
  <c r="N21" i="20" s="1"/>
  <c r="L39" i="20"/>
  <c r="M39" i="20" s="1"/>
  <c r="N39" i="20" s="1"/>
  <c r="L20" i="20"/>
  <c r="M20" i="20" s="1"/>
  <c r="N20" i="20" s="1"/>
  <c r="L19" i="20"/>
  <c r="M19" i="20" s="1"/>
  <c r="N19" i="20" s="1"/>
  <c r="L18" i="20"/>
  <c r="M18" i="20" s="1"/>
  <c r="N18" i="20" s="1"/>
  <c r="L17" i="20"/>
  <c r="M17" i="20" s="1"/>
  <c r="N17" i="20" s="1"/>
  <c r="L40" i="20"/>
  <c r="M40" i="20" s="1"/>
  <c r="N40" i="20" s="1"/>
  <c r="L16" i="20"/>
  <c r="M16" i="20" s="1"/>
  <c r="N16" i="20" s="1"/>
  <c r="L15" i="20"/>
  <c r="M15" i="20" s="1"/>
  <c r="N15" i="20" s="1"/>
  <c r="L14" i="20"/>
  <c r="M14" i="20" s="1"/>
  <c r="N14" i="20" s="1"/>
  <c r="L13" i="20"/>
  <c r="M13" i="20" s="1"/>
  <c r="N13" i="20" s="1"/>
  <c r="L12" i="20"/>
  <c r="M12" i="20" s="1"/>
  <c r="N12" i="20" s="1"/>
  <c r="L11" i="20"/>
  <c r="M11" i="20" s="1"/>
  <c r="N11" i="20" s="1"/>
  <c r="L10" i="20"/>
  <c r="M10" i="20" s="1"/>
  <c r="N10" i="20" s="1"/>
  <c r="L9" i="20"/>
  <c r="M9" i="20" s="1"/>
  <c r="N9" i="20" s="1"/>
  <c r="L8" i="20"/>
  <c r="M8" i="20" s="1"/>
  <c r="N8" i="20" s="1"/>
  <c r="L7" i="20"/>
  <c r="M7" i="20" s="1"/>
  <c r="N7" i="20" s="1"/>
  <c r="L6" i="20"/>
  <c r="M6" i="20" s="1"/>
  <c r="N6" i="20" s="1"/>
  <c r="L5" i="20"/>
  <c r="M5" i="20" s="1"/>
  <c r="N5" i="20" s="1"/>
  <c r="L4" i="20"/>
  <c r="M4" i="20" s="1"/>
  <c r="N4" i="20" s="1"/>
  <c r="L3" i="20"/>
  <c r="M3" i="20" s="1"/>
  <c r="N3" i="20" s="1"/>
  <c r="Q36" i="20"/>
  <c r="S36" i="20" s="1"/>
  <c r="Q35" i="20"/>
  <c r="S35" i="20" s="1"/>
  <c r="Q34" i="20"/>
  <c r="S34" i="20" s="1"/>
  <c r="Q33" i="20"/>
  <c r="S33" i="20" s="1"/>
  <c r="Q32" i="20"/>
  <c r="S32" i="20" s="1"/>
  <c r="Q31" i="20"/>
  <c r="S31" i="20" s="1"/>
  <c r="Q30" i="20"/>
  <c r="S30" i="20" s="1"/>
  <c r="Q29" i="20"/>
  <c r="S29" i="20" s="1"/>
  <c r="Q28" i="20"/>
  <c r="S28" i="20" s="1"/>
  <c r="Q27" i="20"/>
  <c r="S27" i="20" s="1"/>
  <c r="Q26" i="20"/>
  <c r="S26" i="20" s="1"/>
  <c r="Q25" i="20"/>
  <c r="S25" i="20" s="1"/>
  <c r="Q24" i="20"/>
  <c r="S24" i="20" s="1"/>
  <c r="Q23" i="20"/>
  <c r="S23" i="20" s="1"/>
  <c r="Q22" i="20"/>
  <c r="S22" i="20" s="1"/>
  <c r="Q21" i="20"/>
  <c r="S21" i="20" s="1"/>
  <c r="Q39" i="20"/>
  <c r="S39" i="20" s="1"/>
  <c r="Q20" i="20"/>
  <c r="S20" i="20" s="1"/>
  <c r="Q19" i="20"/>
  <c r="S19" i="20" s="1"/>
  <c r="Q18" i="20"/>
  <c r="S18" i="20" s="1"/>
  <c r="Q17" i="20"/>
  <c r="S17" i="20" s="1"/>
  <c r="Q40" i="20"/>
  <c r="S40" i="20" s="1"/>
  <c r="Q16" i="20"/>
  <c r="S16" i="20" s="1"/>
  <c r="Q15" i="20"/>
  <c r="S15" i="20" s="1"/>
  <c r="Q14" i="20"/>
  <c r="S14" i="20" s="1"/>
  <c r="Q13" i="20"/>
  <c r="S13" i="20" s="1"/>
  <c r="Q12" i="20"/>
  <c r="S12" i="20" s="1"/>
  <c r="Q11" i="20"/>
  <c r="S11" i="20" s="1"/>
  <c r="Q10" i="20"/>
  <c r="S10" i="20" s="1"/>
  <c r="Q9" i="20"/>
  <c r="S9" i="20" s="1"/>
  <c r="Q8" i="20"/>
  <c r="S8" i="20" s="1"/>
  <c r="Q7" i="20"/>
  <c r="S7" i="20" s="1"/>
  <c r="Q6" i="20"/>
  <c r="S6" i="20" s="1"/>
  <c r="Q5" i="20"/>
  <c r="S5" i="20" s="1"/>
  <c r="Q4" i="20"/>
  <c r="S4" i="20" s="1"/>
  <c r="Q3" i="20"/>
  <c r="S3" i="20" s="1"/>
  <c r="AX36" i="20" l="1"/>
  <c r="AX35" i="20"/>
  <c r="AX34" i="20"/>
  <c r="AX33" i="20"/>
  <c r="AX32" i="20"/>
  <c r="AX31" i="20"/>
  <c r="AX30" i="20"/>
  <c r="AX29" i="20"/>
  <c r="AX28" i="20"/>
  <c r="AX27" i="20"/>
  <c r="AX26" i="20"/>
  <c r="AX25" i="20"/>
  <c r="AX24" i="20"/>
  <c r="AX23" i="20"/>
  <c r="AX22" i="20"/>
  <c r="AX21" i="20"/>
  <c r="AX39" i="20"/>
  <c r="AX20" i="20"/>
  <c r="AX19" i="20"/>
  <c r="AX18" i="20"/>
  <c r="AX17" i="20"/>
  <c r="AX40" i="20"/>
  <c r="AX16" i="20"/>
  <c r="AX15" i="20"/>
  <c r="AX14" i="20"/>
  <c r="AX13" i="20"/>
  <c r="AX12" i="20"/>
  <c r="AX11" i="20"/>
  <c r="AX10" i="20"/>
  <c r="AX9" i="20"/>
  <c r="AX8" i="20"/>
  <c r="AX7" i="20"/>
  <c r="AX5" i="20"/>
  <c r="AX4" i="20"/>
  <c r="AX3" i="20"/>
  <c r="AX6" i="20"/>
  <c r="H71" i="28" l="1"/>
  <c r="H65" i="28" l="1"/>
  <c r="H61" i="28"/>
  <c r="H5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tc={9189E005-EE9D-483C-9FE9-13E3D5364D4A}</author>
    <author>Poser</author>
    <author>wibos</author>
    <author>tc={72805A92-B355-4460-8648-603C3C65CB63}</author>
  </authors>
  <commentList>
    <comment ref="I2" authorId="0" shapeId="0" xr:uid="{9189E005-EE9D-483C-9FE9-13E3D5364D4A}">
      <text>
        <t>[Threaded comment]
Your version of Excel allows you to read this threaded comment; however, any edits to it will get removed if the file is opened in a newer version of Excel. Learn more: https://go.microsoft.com/fwlink/?linkid=870924
Comment:
    Average between AP #2 and #3</t>
      </text>
    </comment>
    <comment ref="J2" authorId="1" shapeId="0" xr:uid="{00000000-0006-0000-0500-000003000000}">
      <text>
        <r>
          <rPr>
            <sz val="9"/>
            <color indexed="81"/>
            <rFont val="Tahoma"/>
            <family val="2"/>
          </rPr>
          <t>SAGE APR Q28. Financial Information</t>
        </r>
      </text>
    </comment>
    <comment ref="O2" authorId="1" shapeId="0" xr:uid="{00000000-0006-0000-0500-000005000000}">
      <text>
        <r>
          <rPr>
            <sz val="9"/>
            <color indexed="81"/>
            <rFont val="Tahoma"/>
            <family val="2"/>
          </rPr>
          <t>HMIS report: annual average</t>
        </r>
      </text>
    </comment>
    <comment ref="T2" authorId="1" shapeId="0" xr:uid="{00000000-0006-0000-0500-000006000000}">
      <text>
        <r>
          <rPr>
            <sz val="9"/>
            <color indexed="81"/>
            <rFont val="Tahoma"/>
            <family val="2"/>
          </rPr>
          <t>Report provided by the HUD Milwaukee Field office</t>
        </r>
      </text>
    </comment>
    <comment ref="AF2" authorId="1" shapeId="0" xr:uid="{00000000-0006-0000-0500-000011000000}">
      <text>
        <r>
          <rPr>
            <sz val="9"/>
            <color indexed="81"/>
            <rFont val="Tahoma"/>
            <family val="2"/>
          </rPr>
          <t xml:space="preserve">SAGE APR: Exit to Permanent Destination </t>
        </r>
      </text>
    </comment>
    <comment ref="AJ2" authorId="1" shapeId="0" xr:uid="{69C04482-97EF-4D3F-BA56-58030C40B860}">
      <text>
        <r>
          <rPr>
            <sz val="9"/>
            <color indexed="81"/>
            <rFont val="Tahoma"/>
            <family val="2"/>
          </rPr>
          <t xml:space="preserve">SAGE APR:  entry/assessment PLUS entry/exit
</t>
        </r>
      </text>
    </comment>
    <comment ref="AM2" authorId="1" shapeId="0" xr:uid="{00000000-0006-0000-0500-00001C000000}">
      <text>
        <r>
          <rPr>
            <sz val="9"/>
            <color indexed="81"/>
            <rFont val="Tahoma"/>
            <family val="2"/>
          </rPr>
          <t>SAGE APR:  entry/assessment PLUS entry/exit</t>
        </r>
      </text>
    </comment>
    <comment ref="AP2" authorId="1" shapeId="0" xr:uid="{00000000-0006-0000-0500-00001F000000}">
      <text>
        <r>
          <rPr>
            <sz val="9"/>
            <color indexed="81"/>
            <rFont val="Tahoma"/>
            <family val="2"/>
          </rPr>
          <t>SAGE HMIS - Non-Cash Benefits</t>
        </r>
      </text>
    </comment>
    <comment ref="AS2" authorId="1" shapeId="0" xr:uid="{00000000-0006-0000-0500-000022000000}">
      <text>
        <r>
          <rPr>
            <sz val="9"/>
            <color indexed="81"/>
            <rFont val="Tahoma"/>
            <family val="2"/>
          </rPr>
          <t>SAGE HMIS - Non-Cash Benefits</t>
        </r>
      </text>
    </comment>
    <comment ref="AV2" authorId="1" shapeId="0" xr:uid="{00000000-0006-0000-0500-000029000000}">
      <text>
        <r>
          <rPr>
            <sz val="9"/>
            <color indexed="81"/>
            <rFont val="Tahoma"/>
            <family val="2"/>
          </rPr>
          <t xml:space="preserve">HMIS report - ICA: SPM measure 7 - Number of people that exited the project successfully
</t>
        </r>
      </text>
    </comment>
    <comment ref="AW2" authorId="1" shapeId="0" xr:uid="{00000000-0006-0000-0500-00002B000000}">
      <text>
        <r>
          <rPr>
            <sz val="9"/>
            <color indexed="81"/>
            <rFont val="Tahoma"/>
            <family val="2"/>
          </rPr>
          <t>HMIS report - ICA: SPM measure 7 - Number of people that reoccurred in the homeless system within 6 months &amp; 1 year after a positive exit</t>
        </r>
      </text>
    </comment>
    <comment ref="AX2" authorId="1" shapeId="0" xr:uid="{00000000-0006-0000-0500-00002C000000}">
      <text>
        <r>
          <rPr>
            <sz val="9"/>
            <color indexed="81"/>
            <rFont val="Tahoma"/>
            <family val="2"/>
          </rPr>
          <t>Percentage: BD/BC</t>
        </r>
      </text>
    </comment>
    <comment ref="AY2" authorId="2" shapeId="0" xr:uid="{8FE4EC5D-497F-481F-B91D-16AB9D7ED335}">
      <text>
        <r>
          <rPr>
            <b/>
            <sz val="9"/>
            <color indexed="81"/>
            <rFont val="Tahoma"/>
            <family val="2"/>
          </rPr>
          <t>HMIS report</t>
        </r>
        <r>
          <rPr>
            <sz val="9"/>
            <color indexed="81"/>
            <rFont val="Tahoma"/>
            <family val="2"/>
          </rPr>
          <t xml:space="preserve">
</t>
        </r>
      </text>
    </comment>
    <comment ref="BB2" authorId="1" shapeId="0" xr:uid="{00000000-0006-0000-0500-000030000000}">
      <text>
        <r>
          <rPr>
            <sz val="9"/>
            <color indexed="81"/>
            <rFont val="Tahoma"/>
            <family val="2"/>
          </rPr>
          <t xml:space="preserve">HMIS report
</t>
        </r>
      </text>
    </comment>
    <comment ref="BG2" authorId="1" shapeId="0" xr:uid="{00000000-0006-0000-0500-000035000000}">
      <text>
        <r>
          <rPr>
            <sz val="9"/>
            <color indexed="81"/>
            <rFont val="Tahoma"/>
            <family val="2"/>
          </rPr>
          <t xml:space="preserve">HMIS report - Percentage of new chronic HH
</t>
        </r>
      </text>
    </comment>
    <comment ref="BH2" authorId="1" shapeId="0" xr:uid="{00000000-0006-0000-0500-000036000000}">
      <text>
        <r>
          <rPr>
            <sz val="9"/>
            <color indexed="81"/>
            <rFont val="Tahoma"/>
            <family val="2"/>
          </rPr>
          <t>HMIS report</t>
        </r>
      </text>
    </comment>
    <comment ref="BI2" authorId="1" shapeId="0" xr:uid="{00000000-0006-0000-0500-000039000000}">
      <text>
        <r>
          <rPr>
            <sz val="9"/>
            <color indexed="81"/>
            <rFont val="Tahoma"/>
            <family val="2"/>
          </rPr>
          <t>HMIS report</t>
        </r>
      </text>
    </comment>
    <comment ref="BJ2" authorId="1" shapeId="0" xr:uid="{00000000-0006-0000-0500-00003C000000}">
      <text>
        <r>
          <rPr>
            <sz val="9"/>
            <color indexed="81"/>
            <rFont val="Tahoma"/>
            <family val="2"/>
          </rPr>
          <t>HMIS report</t>
        </r>
      </text>
    </comment>
    <comment ref="T3" authorId="2" shapeId="0" xr:uid="{7556E555-CAED-4080-9E55-C2C0322DB7FB}">
      <text>
        <r>
          <rPr>
            <b/>
            <sz val="9"/>
            <color indexed="81"/>
            <rFont val="Tahoma"/>
            <family val="2"/>
          </rPr>
          <t>Missed Quarter #1 drawdown</t>
        </r>
      </text>
    </comment>
    <comment ref="BG5" authorId="2" shapeId="0" xr:uid="{4F101615-A39D-46F9-964D-A93F49EE2206}">
      <text>
        <r>
          <rPr>
            <b/>
            <sz val="9"/>
            <color indexed="81"/>
            <rFont val="Tahoma"/>
            <family val="2"/>
          </rPr>
          <t>no new clients entered during report period</t>
        </r>
      </text>
    </comment>
    <comment ref="BG8" authorId="2" shapeId="0" xr:uid="{BD3BBF56-9849-4EC4-861B-F9A1CEFFA6D2}">
      <text>
        <r>
          <rPr>
            <b/>
            <sz val="9"/>
            <color indexed="81"/>
            <rFont val="Tahoma"/>
            <family val="2"/>
          </rPr>
          <t>no new clients entered during report period</t>
        </r>
      </text>
    </comment>
    <comment ref="BG10" authorId="2" shapeId="0" xr:uid="{7A276987-895A-4426-9DAC-86BD4366032B}">
      <text>
        <r>
          <rPr>
            <b/>
            <sz val="9"/>
            <color indexed="81"/>
            <rFont val="Tahoma"/>
            <family val="2"/>
          </rPr>
          <t>no new clients entered during report period</t>
        </r>
      </text>
    </comment>
    <comment ref="U11" authorId="2" shapeId="0" xr:uid="{9761F479-7D76-4AE2-9472-4C532D87A99A}">
      <text>
        <r>
          <rPr>
            <b/>
            <sz val="9"/>
            <color indexed="81"/>
            <rFont val="Tahoma"/>
            <family val="2"/>
          </rPr>
          <t>30 clients = advocap 6, pillars 1, tsa 23
non H exits: advocap 6, pillars 1, tsa 17</t>
        </r>
      </text>
    </comment>
    <comment ref="V11" authorId="2" shapeId="0" xr:uid="{BEB35B13-1AB6-4361-BDA9-2D58AA03BF2F}">
      <text>
        <r>
          <rPr>
            <b/>
            <sz val="9"/>
            <color indexed="81"/>
            <rFont val="Tahoma"/>
            <family val="2"/>
          </rPr>
          <t>30 clients = advocap 6, pillars 1, tsa 23
3 reasons = advocap 0, pillars 1, tsa 2</t>
        </r>
        <r>
          <rPr>
            <sz val="9"/>
            <color indexed="81"/>
            <rFont val="Tahoma"/>
            <family val="2"/>
          </rPr>
          <t xml:space="preserve">
</t>
        </r>
      </text>
    </comment>
    <comment ref="BB11" authorId="2" shapeId="0" xr:uid="{D2D483CA-843C-46FB-A378-86258EA61BD8}">
      <text>
        <r>
          <rPr>
            <sz val="9"/>
            <color indexed="81"/>
            <rFont val="Tahoma"/>
            <family val="2"/>
          </rPr>
          <t xml:space="preserve">advocap 10
pillars 7
TSA 44
</t>
        </r>
      </text>
    </comment>
    <comment ref="BC11" authorId="2" shapeId="0" xr:uid="{83F6A554-109C-4EF6-BC01-1E118A2B392B}">
      <text>
        <r>
          <rPr>
            <b/>
            <sz val="9"/>
            <color indexed="81"/>
            <rFont val="Tahoma"/>
            <family val="2"/>
          </rPr>
          <t xml:space="preserve">advocap 10
pillars 7
TSA 37
</t>
        </r>
        <r>
          <rPr>
            <sz val="9"/>
            <color indexed="81"/>
            <rFont val="Tahoma"/>
            <family val="2"/>
          </rPr>
          <t xml:space="preserve">
</t>
        </r>
      </text>
    </comment>
    <comment ref="BD11" authorId="2" shapeId="0" xr:uid="{387F89AA-F0C8-415C-BB9A-16BD09371E63}">
      <text>
        <r>
          <rPr>
            <b/>
            <sz val="9"/>
            <color indexed="81"/>
            <rFont val="Tahoma"/>
            <family val="2"/>
          </rPr>
          <t>advocap 10
pillars 7
TSA 36</t>
        </r>
        <r>
          <rPr>
            <sz val="9"/>
            <color indexed="81"/>
            <rFont val="Tahoma"/>
            <family val="2"/>
          </rPr>
          <t xml:space="preserve">
</t>
        </r>
      </text>
    </comment>
    <comment ref="BG11" authorId="2" shapeId="0" xr:uid="{21A56FB5-686A-4D62-814A-53685B44F9C5}">
      <text>
        <r>
          <rPr>
            <b/>
            <sz val="9"/>
            <color indexed="81"/>
            <rFont val="Tahoma"/>
            <family val="2"/>
          </rPr>
          <t>5 clients, 3 chronic
advocap no new clients
tsa 3/5
pillars no new clients</t>
        </r>
        <r>
          <rPr>
            <sz val="9"/>
            <color indexed="81"/>
            <rFont val="Tahoma"/>
            <family val="2"/>
          </rPr>
          <t xml:space="preserve">
</t>
        </r>
      </text>
    </comment>
    <comment ref="BH11" authorId="2" shapeId="0" xr:uid="{3C97A25A-888F-42E0-B42B-E69F6CD44AFB}">
      <text>
        <r>
          <rPr>
            <b/>
            <sz val="9"/>
            <color indexed="81"/>
            <rFont val="Tahoma"/>
            <family val="2"/>
          </rPr>
          <t>total 61 clients (advocap =10, pillars 7, TSA 44)
Advocap = 1, pillars 4, tsa 22 w/disability</t>
        </r>
      </text>
    </comment>
    <comment ref="BI11" authorId="2" shapeId="0" xr:uid="{FCEE540C-CD2C-4157-AC9E-B08B5FCBC135}">
      <text>
        <r>
          <rPr>
            <b/>
            <sz val="9"/>
            <color indexed="81"/>
            <rFont val="Tahoma"/>
            <family val="2"/>
          </rPr>
          <t>total 61 clients (advocap =10, pillars 7, TSA 44)
Advocap = 0, pillars 0, tsa 7 staying PNMHH</t>
        </r>
      </text>
    </comment>
    <comment ref="BJ11" authorId="2" shapeId="0" xr:uid="{2ECD8519-695C-4D4D-8988-4BBD1505A215}">
      <text>
        <r>
          <rPr>
            <b/>
            <sz val="9"/>
            <color indexed="81"/>
            <rFont val="Tahoma"/>
            <family val="2"/>
          </rPr>
          <t xml:space="preserve">total 61 clients (advocap =10, pillars 7, TSA 44)
Advocap = 5, pillars 5, tsa 12 start with no income </t>
        </r>
      </text>
    </comment>
    <comment ref="U12" authorId="2" shapeId="0" xr:uid="{3810A308-7907-423B-BBB7-FD544E3BE2F7}">
      <text>
        <r>
          <rPr>
            <b/>
            <sz val="9"/>
            <color indexed="81"/>
            <rFont val="Tahoma"/>
            <family val="2"/>
          </rPr>
          <t>14 clients = advocap 4, pillars 6, tsa 4
exits = advocap 4, pillars 6, tsa 4</t>
        </r>
        <r>
          <rPr>
            <sz val="9"/>
            <color indexed="81"/>
            <rFont val="Tahoma"/>
            <family val="2"/>
          </rPr>
          <t xml:space="preserve">
</t>
        </r>
      </text>
    </comment>
    <comment ref="V12" authorId="2" shapeId="0" xr:uid="{0CB2FAEB-24D9-4F21-8A79-B2CB3BFF8867}">
      <text>
        <r>
          <rPr>
            <b/>
            <sz val="9"/>
            <color indexed="81"/>
            <rFont val="Tahoma"/>
            <family val="2"/>
          </rPr>
          <t>14 clients = advocap 4, pillars 6, tsa 4
8 reasons = advocap 2, TSA 0, pillars 6</t>
        </r>
      </text>
    </comment>
    <comment ref="BB12" authorId="2" shapeId="0" xr:uid="{D46F7D2A-B74D-4304-B2BC-D44DFCEE7EE7}">
      <text>
        <r>
          <rPr>
            <b/>
            <sz val="9"/>
            <color indexed="81"/>
            <rFont val="Tahoma"/>
            <family val="2"/>
          </rPr>
          <t>advocap 6
pillars 8
TSA 11</t>
        </r>
        <r>
          <rPr>
            <sz val="9"/>
            <color indexed="81"/>
            <rFont val="Tahoma"/>
            <family val="2"/>
          </rPr>
          <t xml:space="preserve">
</t>
        </r>
      </text>
    </comment>
    <comment ref="BC12" authorId="2" shapeId="0" xr:uid="{71B6062D-67B0-44B4-9D92-D780E2FDF19F}">
      <text>
        <r>
          <rPr>
            <b/>
            <sz val="9"/>
            <color indexed="81"/>
            <rFont val="Tahoma"/>
            <family val="2"/>
          </rPr>
          <t>advocap 2
pillars 8
TSA 11</t>
        </r>
        <r>
          <rPr>
            <sz val="9"/>
            <color indexed="81"/>
            <rFont val="Tahoma"/>
            <family val="2"/>
          </rPr>
          <t xml:space="preserve">
</t>
        </r>
      </text>
    </comment>
    <comment ref="BD12" authorId="2" shapeId="0" xr:uid="{67A5AA38-4FCC-42D7-9A8F-A4824EE30DB8}">
      <text>
        <r>
          <rPr>
            <b/>
            <sz val="9"/>
            <color indexed="81"/>
            <rFont val="Tahoma"/>
            <family val="2"/>
          </rPr>
          <t>advocap 2
pillars 8
TSA 8</t>
        </r>
        <r>
          <rPr>
            <sz val="9"/>
            <color indexed="81"/>
            <rFont val="Tahoma"/>
            <family val="2"/>
          </rPr>
          <t xml:space="preserve">
</t>
        </r>
      </text>
    </comment>
    <comment ref="BG12" authorId="2" shapeId="0" xr:uid="{11555073-C3D5-4A4D-A275-C1F2C3C2B06E}">
      <text>
        <r>
          <rPr>
            <b/>
            <sz val="9"/>
            <color indexed="81"/>
            <rFont val="Tahoma"/>
            <family val="2"/>
          </rPr>
          <t>3 clients, 1 chronic
advocap 0/1
tsa 1/2
pillars no new clients</t>
        </r>
      </text>
    </comment>
    <comment ref="BH12" authorId="2" shapeId="0" xr:uid="{EBF621B9-52A6-4C13-8554-E6C227868267}">
      <text>
        <r>
          <rPr>
            <b/>
            <sz val="9"/>
            <color indexed="81"/>
            <rFont val="Tahoma"/>
            <family val="2"/>
          </rPr>
          <t>25 clients (advocap 6, pillars 8, tsa 11)
advocap 2, pillars 7, tsa 7 w/disability</t>
        </r>
      </text>
    </comment>
    <comment ref="BI12" authorId="2" shapeId="0" xr:uid="{1053CFF9-33B7-4BD6-94F5-85CF4D758B73}">
      <text>
        <r>
          <rPr>
            <b/>
            <sz val="9"/>
            <color indexed="81"/>
            <rFont val="Tahoma"/>
            <family val="2"/>
          </rPr>
          <t>25 clients (advocap 6, pillars 8, tsa 11)
zero staying PNMHH</t>
        </r>
        <r>
          <rPr>
            <sz val="9"/>
            <color indexed="81"/>
            <rFont val="Tahoma"/>
            <family val="2"/>
          </rPr>
          <t xml:space="preserve">
</t>
        </r>
      </text>
    </comment>
    <comment ref="BJ12" authorId="2" shapeId="0" xr:uid="{7798CC8C-8F55-423A-B3B5-8C63855B0C5B}">
      <text>
        <r>
          <rPr>
            <b/>
            <sz val="9"/>
            <color indexed="81"/>
            <rFont val="Tahoma"/>
            <family val="2"/>
          </rPr>
          <t>25 clients (advocap 6, pillars 8, tsa 11)
advocap 1, pillars 4, tsa 1 started with no income</t>
        </r>
        <r>
          <rPr>
            <sz val="9"/>
            <color indexed="81"/>
            <rFont val="Tahoma"/>
            <family val="2"/>
          </rPr>
          <t xml:space="preserve">
</t>
        </r>
      </text>
    </comment>
    <comment ref="BG13" authorId="2" shapeId="0" xr:uid="{721E4923-14F0-4590-9586-3A97403F6103}">
      <text>
        <r>
          <rPr>
            <b/>
            <sz val="9"/>
            <color indexed="81"/>
            <rFont val="Tahoma"/>
            <family val="2"/>
          </rPr>
          <t>no new clients entered during report period</t>
        </r>
      </text>
    </comment>
    <comment ref="BG15" authorId="2" shapeId="0" xr:uid="{CD65CBBF-729F-4892-9725-8E414F9CEE94}">
      <text>
        <r>
          <rPr>
            <b/>
            <sz val="9"/>
            <color indexed="81"/>
            <rFont val="Tahoma"/>
            <family val="2"/>
          </rPr>
          <t>no new clients entered during report period</t>
        </r>
      </text>
    </comment>
    <comment ref="T16" authorId="2" shapeId="0" xr:uid="{5E6091EE-E65B-4B3E-BB96-87F1A4018C4E}">
      <text>
        <r>
          <rPr>
            <b/>
            <sz val="9"/>
            <color indexed="81"/>
            <rFont val="Tahoma"/>
            <family val="2"/>
          </rPr>
          <t>Missing Quarter #1 drawdown</t>
        </r>
      </text>
    </comment>
    <comment ref="BG19" authorId="2" shapeId="0" xr:uid="{746615FE-B722-40CA-8BB5-BFAC4DA186B2}">
      <text>
        <r>
          <rPr>
            <b/>
            <sz val="9"/>
            <color indexed="81"/>
            <rFont val="Tahoma"/>
            <family val="2"/>
          </rPr>
          <t>no new clients entered during report period</t>
        </r>
      </text>
    </comment>
    <comment ref="E21" authorId="3" shapeId="0" xr:uid="{72805A92-B355-4460-8648-603C3C65CB63}">
      <text>
        <t>[Threaded comment]
Your version of Excel allows you to read this threaded comment; however, any edits to it will get removed if the file is opened in a newer version of Excel. Learn more: https://go.microsoft.com/fwlink/?linkid=870924
Comment:
    Late</t>
      </text>
    </comment>
    <comment ref="BG21" authorId="2" shapeId="0" xr:uid="{7064EFF0-A952-483E-ABD2-8B8068C9F206}">
      <text>
        <r>
          <rPr>
            <b/>
            <sz val="9"/>
            <color indexed="81"/>
            <rFont val="Tahoma"/>
            <family val="2"/>
          </rPr>
          <t>no new clients entered during report period</t>
        </r>
      </text>
    </comment>
    <comment ref="BG24" authorId="2" shapeId="0" xr:uid="{4A73D0AC-BD1D-4EC2-9A3C-1AB68A5E177B}">
      <text>
        <r>
          <rPr>
            <b/>
            <sz val="9"/>
            <color indexed="81"/>
            <rFont val="Tahoma"/>
            <family val="2"/>
          </rPr>
          <t>no new clients entered during report period</t>
        </r>
      </text>
    </comment>
    <comment ref="BG32" authorId="2" shapeId="0" xr:uid="{4E6B3E6B-0947-46CD-B230-D1522048622B}">
      <text>
        <r>
          <rPr>
            <b/>
            <sz val="9"/>
            <color indexed="81"/>
            <rFont val="Tahoma"/>
            <family val="2"/>
          </rPr>
          <t>no new clients entered during report period</t>
        </r>
      </text>
    </comment>
    <comment ref="BG34" authorId="2" shapeId="0" xr:uid="{38439AB1-5457-4459-8A52-A513872375BB}">
      <text>
        <r>
          <rPr>
            <b/>
            <sz val="9"/>
            <color indexed="81"/>
            <rFont val="Tahoma"/>
            <family val="2"/>
          </rPr>
          <t>no new clients entered during report period</t>
        </r>
      </text>
    </comment>
    <comment ref="O36" authorId="2" shapeId="0" xr:uid="{4246DDF0-06AA-4DE1-ADD9-2C9F94FF5A51}">
      <text>
        <r>
          <rPr>
            <b/>
            <sz val="9"/>
            <color indexed="81"/>
            <rFont val="Tahoma"/>
            <family val="2"/>
          </rPr>
          <t>NE DV 2555/2355
Nwish DV 1086/1743
NWCSA 3650/2987
ADVOCAP 3650/3188
= 10941/10273</t>
        </r>
      </text>
    </comment>
    <comment ref="U36" authorId="2" shapeId="0" xr:uid="{4BD0C199-D2B5-4753-81C6-4A9DEFAC8E13}">
      <text>
        <r>
          <rPr>
            <b/>
            <sz val="9"/>
            <color indexed="81"/>
            <rFont val="Tahoma"/>
            <family val="2"/>
          </rPr>
          <t>73 clients = advocap 9, nwcsa 39, newcap (17+8)
69 exits = advocap 9, nwcsa 35, newcap (17+8)</t>
        </r>
      </text>
    </comment>
    <comment ref="V36" authorId="2" shapeId="0" xr:uid="{35030F2D-D4D6-45E0-92E0-5BA43D7CE80A}">
      <text>
        <r>
          <rPr>
            <b/>
            <sz val="9"/>
            <color indexed="81"/>
            <rFont val="Tahoma"/>
            <family val="2"/>
          </rPr>
          <t xml:space="preserve">73 clients = advocap 9, nwcsa 39, newcap (17+8)
47 reasons = advocap 9, nwcsa 34, newcap (3+1)
</t>
        </r>
      </text>
    </comment>
    <comment ref="BB36" authorId="2" shapeId="0" xr:uid="{11B33217-BEBB-48E5-A2C6-4DFC70EF54B7}">
      <text>
        <r>
          <rPr>
            <b/>
            <sz val="9"/>
            <color indexed="81"/>
            <rFont val="Tahoma"/>
            <family val="2"/>
          </rPr>
          <t>advocap 39
nwcsa 53
newcap (41+15)</t>
        </r>
        <r>
          <rPr>
            <sz val="9"/>
            <color indexed="81"/>
            <rFont val="Tahoma"/>
            <family val="2"/>
          </rPr>
          <t xml:space="preserve">
</t>
        </r>
      </text>
    </comment>
    <comment ref="BC36" authorId="2" shapeId="0" xr:uid="{7F834689-569F-47EC-831F-D1CB408CAD9B}">
      <text>
        <r>
          <rPr>
            <b/>
            <sz val="9"/>
            <color indexed="81"/>
            <rFont val="Tahoma"/>
            <family val="2"/>
          </rPr>
          <t>advocap 39
nwcsa 34
newcap (32+13)</t>
        </r>
        <r>
          <rPr>
            <sz val="9"/>
            <color indexed="81"/>
            <rFont val="Tahoma"/>
            <family val="2"/>
          </rPr>
          <t xml:space="preserve">
</t>
        </r>
      </text>
    </comment>
    <comment ref="BD36" authorId="2" shapeId="0" xr:uid="{BE2D43B6-D9FF-43AF-BDAD-C95BC0A33370}">
      <text>
        <r>
          <rPr>
            <b/>
            <sz val="9"/>
            <color indexed="81"/>
            <rFont val="Tahoma"/>
            <family val="2"/>
          </rPr>
          <t>advocap 39
nwcsa 34
newcap (21+6)</t>
        </r>
        <r>
          <rPr>
            <sz val="9"/>
            <color indexed="81"/>
            <rFont val="Tahoma"/>
            <family val="2"/>
          </rPr>
          <t xml:space="preserve">
</t>
        </r>
      </text>
    </comment>
    <comment ref="BG36" authorId="2" shapeId="0" xr:uid="{70050D9F-4302-4C1C-84E2-D38CCB2B1FB6}">
      <text>
        <r>
          <rPr>
            <b/>
            <sz val="9"/>
            <color indexed="81"/>
            <rFont val="Tahoma"/>
            <family val="2"/>
          </rPr>
          <t xml:space="preserve">15 clients, 1 chronic
advocap = no new clients
NWCSA 1/7
Newcap 0/8
</t>
        </r>
      </text>
    </comment>
    <comment ref="BH36" authorId="2" shapeId="0" xr:uid="{F3F78319-37AA-4927-8A11-2586EBF346B3}">
      <text>
        <r>
          <rPr>
            <b/>
            <sz val="9"/>
            <color indexed="81"/>
            <rFont val="Tahoma"/>
            <family val="2"/>
          </rPr>
          <t>148 clients: newcap (15+41), advocap = 39, NWCSA = 53
newcap (2+7), advocap 5, nwcsa 13 with disability</t>
        </r>
      </text>
    </comment>
    <comment ref="BI36" authorId="2" shapeId="0" xr:uid="{5EEAE159-B453-4373-831B-6988945B4F3F}">
      <text>
        <r>
          <rPr>
            <b/>
            <sz val="9"/>
            <color indexed="81"/>
            <rFont val="Tahoma"/>
            <family val="2"/>
          </rPr>
          <t>148 clients: newcap (15+41), advocap = 39, NWCSA = 53
newcap (2+3), advocap 2, nwcsa 4 came from PNMHH</t>
        </r>
      </text>
    </comment>
    <comment ref="BJ36" authorId="2" shapeId="0" xr:uid="{5CAEC29C-E818-465A-B045-DB3597B13E37}">
      <text>
        <r>
          <rPr>
            <b/>
            <sz val="9"/>
            <color indexed="81"/>
            <rFont val="Tahoma"/>
            <family val="2"/>
          </rPr>
          <t>148 clients: newcap (15+41), advocap = 39, NWCSA = 53
newcap (5+8), advocap 26, nwcsa 25 started with no income</t>
        </r>
        <r>
          <rPr>
            <sz val="9"/>
            <color indexed="81"/>
            <rFont val="Tahoma"/>
            <family val="2"/>
          </rPr>
          <t xml:space="preserve">
</t>
        </r>
      </text>
    </comment>
    <comment ref="BL36" authorId="2" shapeId="0" xr:uid="{A5C9A7BE-808A-4800-8A05-12E1901D7361}">
      <text>
        <r>
          <rPr>
            <b/>
            <sz val="9"/>
            <color indexed="81"/>
            <rFont val="Tahoma"/>
            <family val="2"/>
          </rPr>
          <t>nwcsa 98%
advocap 90
newecap 86%</t>
        </r>
      </text>
    </comment>
    <comment ref="BM36" authorId="2" shapeId="0" xr:uid="{EA7E7359-F192-49EC-A3A6-F5D0818E7C3A}">
      <text>
        <r>
          <rPr>
            <b/>
            <sz val="9"/>
            <color indexed="81"/>
            <rFont val="Tahoma"/>
            <family val="2"/>
          </rPr>
          <t>nwcsa 84%
advocap 83
newcap 86
golden house 97%
w &amp; C 95%</t>
        </r>
      </text>
    </comment>
    <comment ref="BN36" authorId="2" shapeId="0" xr:uid="{8C877FB1-7919-41C7-8459-1D842753E371}">
      <text>
        <r>
          <rPr>
            <b/>
            <sz val="9"/>
            <color indexed="81"/>
            <rFont val="Tahoma"/>
            <family val="2"/>
          </rPr>
          <t>NW = 0
Winn = 1
Newcap = 1
Brown = 1
Kenosha = 2</t>
        </r>
      </text>
    </comment>
  </commentList>
</comments>
</file>

<file path=xl/sharedStrings.xml><?xml version="1.0" encoding="utf-8"?>
<sst xmlns="http://schemas.openxmlformats.org/spreadsheetml/2006/main" count="1834" uniqueCount="696">
  <si>
    <t>Program Name</t>
  </si>
  <si>
    <t>Type</t>
  </si>
  <si>
    <t>Agency</t>
  </si>
  <si>
    <t>Applicant Info</t>
  </si>
  <si>
    <t>Couleecap</t>
  </si>
  <si>
    <t>NWCSA</t>
  </si>
  <si>
    <t>City of Appleton</t>
  </si>
  <si>
    <t>NCCAP</t>
  </si>
  <si>
    <t>Western Dairyland EOC</t>
  </si>
  <si>
    <t>Lakeshore CAP</t>
  </si>
  <si>
    <t>Jeremy House Safe Haven</t>
  </si>
  <si>
    <t>Walworth County Housing Authority</t>
  </si>
  <si>
    <t>Hartwell Street Apartments</t>
  </si>
  <si>
    <t>80-89%</t>
  </si>
  <si>
    <t>70-79%</t>
  </si>
  <si>
    <t>HMIS</t>
  </si>
  <si>
    <t>Wisconsin HMIS Project Renewal</t>
  </si>
  <si>
    <t>Rank</t>
  </si>
  <si>
    <t>PSH</t>
  </si>
  <si>
    <t>NEWCAP</t>
  </si>
  <si>
    <t>KHDS</t>
  </si>
  <si>
    <t>ADVOCAP</t>
  </si>
  <si>
    <t>Permanent Supportive Housing</t>
  </si>
  <si>
    <t>Housing First</t>
  </si>
  <si>
    <t>The Salvation Army of St. Croix</t>
  </si>
  <si>
    <t>Tier 2</t>
  </si>
  <si>
    <t>West CAP</t>
  </si>
  <si>
    <t>RRH</t>
  </si>
  <si>
    <t>Cost Per Successful Outcome</t>
  </si>
  <si>
    <t>Data Completeness</t>
  </si>
  <si>
    <t>Total Clients</t>
  </si>
  <si>
    <t>Total Adults</t>
  </si>
  <si>
    <t>Leavers</t>
  </si>
  <si>
    <t>Total Spent</t>
  </si>
  <si>
    <t>Proj. App.</t>
  </si>
  <si>
    <t>Housing Stability %</t>
  </si>
  <si>
    <t>Jefferson County TH</t>
  </si>
  <si>
    <t>Unit Ut. Av.</t>
  </si>
  <si>
    <t>CACSCW</t>
  </si>
  <si>
    <t>Jefferson TH</t>
  </si>
  <si>
    <t>Safe Haven</t>
  </si>
  <si>
    <t>ITAV PSH</t>
  </si>
  <si>
    <t>TOTAL Earned</t>
  </si>
  <si>
    <t>TOTAL Possible</t>
  </si>
  <si>
    <t>1.1 - 2%</t>
  </si>
  <si>
    <t>&gt;4.1%</t>
  </si>
  <si>
    <t>20-29%</t>
  </si>
  <si>
    <t>10-19%</t>
  </si>
  <si>
    <t>35-53%</t>
  </si>
  <si>
    <t>20-34%</t>
  </si>
  <si>
    <t>Percentage Score</t>
  </si>
  <si>
    <t>Unit Utilization (5)</t>
  </si>
  <si>
    <t>Tier 1 Total</t>
  </si>
  <si>
    <t>Tier 2 Total</t>
  </si>
  <si>
    <t>2.1 - 3%</t>
  </si>
  <si>
    <t>Project App. on time (0)</t>
  </si>
  <si>
    <t>Data Complete (5)</t>
  </si>
  <si>
    <t>Unspent Funds</t>
  </si>
  <si>
    <t>The projets are listed from highestest percentage to the lowest.  Any tie is managed through cost per successful outcome.  The project with the smaller cost will be ranked first.</t>
  </si>
  <si>
    <t>For non-PSH, the cost is determined by dividing the number of successful PH exits by number of people exiting.</t>
  </si>
  <si>
    <t>RANKING</t>
  </si>
  <si>
    <t>TIEBREAKER</t>
  </si>
  <si>
    <t>EVALUATION</t>
  </si>
  <si>
    <t>DATA</t>
  </si>
  <si>
    <t>The Tiebreaker tab is the list of renewal projects and the data from their APR regarding number of leavers, number of leavers exiting to another permanent housing destination, and if a PH program - the number of stayers as well.</t>
  </si>
  <si>
    <t>The Points tab shows each of the scoring areas in which projects can earn points.  This tab shows the amount of points and the corresponding percentages.</t>
  </si>
  <si>
    <t>The Data tab shows the list of projects and the data pulled from the APRs in the key areas.</t>
  </si>
  <si>
    <t>The Evaluation tab shows the projects and the points received in each area based on the points listed on the data tab.</t>
  </si>
  <si>
    <t>For each area that a project did not receive full points there is an inserted comment.</t>
  </si>
  <si>
    <t>NEW PROJECTS</t>
  </si>
  <si>
    <t>50-74%</t>
  </si>
  <si>
    <t>West CAP Permanent Supportive Housing</t>
  </si>
  <si>
    <t>Institute for Community Alliances</t>
  </si>
  <si>
    <t>The Salvation Army</t>
  </si>
  <si>
    <t>Winnebagoland PSH</t>
  </si>
  <si>
    <t>Winnebagoland Rapid Rehousing</t>
  </si>
  <si>
    <t>COC Winnebagoland Rapid Rehousing</t>
  </si>
  <si>
    <t>KYF RRH</t>
  </si>
  <si>
    <t>TOTAL</t>
  </si>
  <si>
    <t>Fond du Lac RRH</t>
  </si>
  <si>
    <t>Winn. PSH</t>
  </si>
  <si>
    <t>Winn. RRH</t>
  </si>
  <si>
    <t>COC Winn. RRH</t>
  </si>
  <si>
    <t xml:space="preserve">APR Grant Year </t>
  </si>
  <si>
    <t>% of Grant Return</t>
  </si>
  <si>
    <t>10001, 8455</t>
  </si>
  <si>
    <t>9167, 9658, 9657, 9659</t>
  </si>
  <si>
    <t>ADVOCAP Fond du Lac Rapid Rehousing</t>
  </si>
  <si>
    <t>West CAP Rapid Rehousing II</t>
  </si>
  <si>
    <t>KYF Rapid Rehousing Project</t>
  </si>
  <si>
    <t>SHP Housing First</t>
  </si>
  <si>
    <t>Project WISH</t>
  </si>
  <si>
    <t>10012, 5073</t>
  </si>
  <si>
    <t>Voluntary Relinquishment of Funds</t>
  </si>
  <si>
    <t>CAI_PSH</t>
  </si>
  <si>
    <t>CAI_RRH</t>
  </si>
  <si>
    <t>For PSH, the cost is determined by dividing the number of successful PH exits plus the number of stayers by the number of people exiting plus the number of people staying.</t>
  </si>
  <si>
    <t>The data regarding length of time homeless, reoccurrence, chronic homeless and disabilities were gathered from independent HMIS-based reports by ICA.</t>
  </si>
  <si>
    <t>Reallocated Funds</t>
  </si>
  <si>
    <t>50-64%</t>
  </si>
  <si>
    <t>35-49%</t>
  </si>
  <si>
    <t>25-49%</t>
  </si>
  <si>
    <t>10-24%</t>
  </si>
  <si>
    <t>20-24%</t>
  </si>
  <si>
    <t>1-9%</t>
  </si>
  <si>
    <t>35-50%</t>
  </si>
  <si>
    <t xml:space="preserve">Total award     </t>
  </si>
  <si>
    <t>PSH - Stayers</t>
  </si>
  <si>
    <t>HI %</t>
  </si>
  <si>
    <t>TH total</t>
  </si>
  <si>
    <t>% Chronic Clients</t>
  </si>
  <si>
    <t>% Disabled</t>
  </si>
  <si>
    <t>Submit Jan. PIT data</t>
  </si>
  <si>
    <t>Submit July PIT data</t>
  </si>
  <si>
    <t>Housing First PHP</t>
  </si>
  <si>
    <t>It takes a Village PSH</t>
  </si>
  <si>
    <t>Newcap</t>
  </si>
  <si>
    <t xml:space="preserve">Board Req. </t>
  </si>
  <si>
    <t>SAGE APR on time (0)</t>
  </si>
  <si>
    <t>PT 2</t>
  </si>
  <si>
    <t>PT 4</t>
  </si>
  <si>
    <t>Non Cash  benefits (8)</t>
  </si>
  <si>
    <t>Health Insurance (8)</t>
  </si>
  <si>
    <t>CH (8)</t>
  </si>
  <si>
    <t>PT 5</t>
  </si>
  <si>
    <t>Dis (8)</t>
  </si>
  <si>
    <t>PNMHH (8)</t>
  </si>
  <si>
    <t>No income (8)</t>
  </si>
  <si>
    <t>Non-Part Jan. PIT (0)</t>
  </si>
  <si>
    <t>Data Jan. PIT (0)</t>
  </si>
  <si>
    <t>Non-Part July PIT (0)</t>
  </si>
  <si>
    <t>Data July PIT (0)</t>
  </si>
  <si>
    <t>8712, 6955, 7122, 10251, 10252, 10250</t>
  </si>
  <si>
    <t>9973, 9974, 9975, 9976, 9977, 9978, 9979</t>
  </si>
  <si>
    <t>9795, 9796, 9797</t>
  </si>
  <si>
    <t>Brown County Youth RRH Project</t>
  </si>
  <si>
    <t>West CAP Permanent Supportive Housing II</t>
  </si>
  <si>
    <t>Notes</t>
  </si>
  <si>
    <t>Total # people</t>
  </si>
  <si>
    <t>Reoccur SPM %</t>
  </si>
  <si>
    <t>Voluntary Reallocation of Funds - Transition Grants (new)</t>
  </si>
  <si>
    <t>MyHOME Rapid Rehousing Project</t>
  </si>
  <si>
    <t>Agency Name</t>
  </si>
  <si>
    <t>Fox Cities Housing Coalition Rapid Re-Housing</t>
  </si>
  <si>
    <t>Hebron House</t>
  </si>
  <si>
    <t>Pillars</t>
  </si>
  <si>
    <t>Kenosha Permannet Housing Connections</t>
  </si>
  <si>
    <t>CWCAC</t>
  </si>
  <si>
    <t>Project Chance Rapid Rehousing</t>
  </si>
  <si>
    <t xml:space="preserve">West CAP   </t>
  </si>
  <si>
    <t xml:space="preserve">Western Dairyland </t>
  </si>
  <si>
    <t>RRH Project</t>
  </si>
  <si>
    <t>45-54.9%</t>
  </si>
  <si>
    <t>45-64.9%</t>
  </si>
  <si>
    <t>75%+</t>
  </si>
  <si>
    <t>Total Award $</t>
  </si>
  <si>
    <t>DC Error %</t>
  </si>
  <si>
    <t># DC errors</t>
  </si>
  <si>
    <t>Total x 15</t>
  </si>
  <si>
    <t>Total</t>
  </si>
  <si>
    <t>NC %</t>
  </si>
  <si>
    <t>% &lt; 1 year</t>
  </si>
  <si>
    <t>Reoccur SPM - Total Exits</t>
  </si>
  <si>
    <t>Reoccur SPM - # returns</t>
  </si>
  <si>
    <t>NA</t>
  </si>
  <si>
    <t>SHP Housing First PSH</t>
  </si>
  <si>
    <t>RRH II</t>
  </si>
  <si>
    <t>no</t>
  </si>
  <si>
    <t>Action Plan</t>
  </si>
  <si>
    <t>Met all goals</t>
  </si>
  <si>
    <t>set new ones</t>
  </si>
  <si>
    <t>Met some + progress</t>
  </si>
  <si>
    <t>Did not meet any, continue progress</t>
  </si>
  <si>
    <t>Did not set any goals</t>
  </si>
  <si>
    <t>Did not meet any, minimial explanation</t>
  </si>
  <si>
    <t>Timeliness</t>
  </si>
  <si>
    <t>Operations</t>
  </si>
  <si>
    <t>Effective Use of Federal Funds</t>
  </si>
  <si>
    <t>Unit Utilitization</t>
  </si>
  <si>
    <t>eLOCCS Drawdown</t>
  </si>
  <si>
    <t>95-100%</t>
  </si>
  <si>
    <t>90-94.9%</t>
  </si>
  <si>
    <t>85-89.9%</t>
  </si>
  <si>
    <t>96-100%</t>
  </si>
  <si>
    <t>90-95%</t>
  </si>
  <si>
    <t>0 - 1.0%</t>
  </si>
  <si>
    <t xml:space="preserve">3.1 - 4% </t>
  </si>
  <si>
    <t>1 x/quarter</t>
  </si>
  <si>
    <t>Exits to Homelessness</t>
  </si>
  <si>
    <t>Reasons for Exit</t>
  </si>
  <si>
    <t>Monitoring - access</t>
  </si>
  <si>
    <t>Monitoring - participant</t>
  </si>
  <si>
    <t>Monitoring - leasing/rental</t>
  </si>
  <si>
    <t>Did not meet, no explanation</t>
  </si>
  <si>
    <t>fully compliant</t>
  </si>
  <si>
    <t>mostly compliant</t>
  </si>
  <si>
    <t>somewhat compliant</t>
  </si>
  <si>
    <t>somewhat non-compliant</t>
  </si>
  <si>
    <t>mostly non-compliant</t>
  </si>
  <si>
    <t>90-94%</t>
  </si>
  <si>
    <t>69% or less</t>
  </si>
  <si>
    <t>Monitoring - services</t>
  </si>
  <si>
    <t xml:space="preserve"> Part 2: Objective Criteria: Program Performance-Operations  (maximum 50 points) </t>
  </si>
  <si>
    <t>PSH Projects</t>
  </si>
  <si>
    <t>Increase Non-employment income</t>
  </si>
  <si>
    <t>Connect to Non-cash benefits</t>
  </si>
  <si>
    <t>Connect to health insurance</t>
  </si>
  <si>
    <t>TH &amp; RRH Projects</t>
  </si>
  <si>
    <t>90%+</t>
  </si>
  <si>
    <t>54%+</t>
  </si>
  <si>
    <t>19% or less</t>
  </si>
  <si>
    <t>65%+</t>
  </si>
  <si>
    <t>34% or less</t>
  </si>
  <si>
    <t>80%+</t>
  </si>
  <si>
    <t>59% or less</t>
  </si>
  <si>
    <t>30%+</t>
  </si>
  <si>
    <t>9% or less</t>
  </si>
  <si>
    <t>Reoccurrence</t>
  </si>
  <si>
    <t>SPM</t>
  </si>
  <si>
    <t>LOTH - Project Type</t>
  </si>
  <si>
    <t>*Housing Stability, Cash &amp; non-Cash income are both program performance measures but also are system performance measures.</t>
  </si>
  <si>
    <t>0-5%</t>
  </si>
  <si>
    <t>5.1-10%</t>
  </si>
  <si>
    <t>10.1-15%</t>
  </si>
  <si>
    <t>15.1-20%</t>
  </si>
  <si>
    <t>20.1%+</t>
  </si>
  <si>
    <t xml:space="preserve">55%+ </t>
  </si>
  <si>
    <t>44.9% or less</t>
  </si>
  <si>
    <t>LOTH PSH #1 (90 days or less)</t>
  </si>
  <si>
    <t>LOTH PSH #2 (has move in)</t>
  </si>
  <si>
    <t>LOTH TH #1 (12 mo or less)</t>
  </si>
  <si>
    <t>Less than 50%</t>
  </si>
  <si>
    <t>25%+</t>
  </si>
  <si>
    <t>50%+</t>
  </si>
  <si>
    <t>Less than 25%</t>
  </si>
  <si>
    <t>LOTH TH #2 (12 mo or less)</t>
  </si>
  <si>
    <t>LOTH RRH #1 (90 days or less)</t>
  </si>
  <si>
    <t>LOTH RRH #2 (has move in)</t>
  </si>
  <si>
    <t>Objective Criteria =</t>
  </si>
  <si>
    <t>System performance =</t>
  </si>
  <si>
    <t>Additional =</t>
  </si>
  <si>
    <t>Chronic homeless</t>
  </si>
  <si>
    <t>disabilities</t>
  </si>
  <si>
    <t>place not meant HH</t>
  </si>
  <si>
    <t>no income at entry</t>
  </si>
  <si>
    <t xml:space="preserve">TH Projects </t>
  </si>
  <si>
    <t xml:space="preserve">RRH Projects </t>
  </si>
  <si>
    <t>CE</t>
  </si>
  <si>
    <t>Findings</t>
  </si>
  <si>
    <t>Timely FU</t>
  </si>
  <si>
    <t>Referrals</t>
  </si>
  <si>
    <t>none</t>
  </si>
  <si>
    <t>yes &gt;30</t>
  </si>
  <si>
    <t>31-60 days</t>
  </si>
  <si>
    <t>61+</t>
  </si>
  <si>
    <t>79% or less</t>
  </si>
  <si>
    <t xml:space="preserve">BONUS </t>
  </si>
  <si>
    <t>Use of CE</t>
  </si>
  <si>
    <t>3+</t>
  </si>
  <si>
    <t>Part 7: Point-in-Time (Penalty Points Only)</t>
  </si>
  <si>
    <t>Non-participation Jan.</t>
  </si>
  <si>
    <t>Non-participation July</t>
  </si>
  <si>
    <t>Late Submission - July</t>
  </si>
  <si>
    <t>Late Submission -  Jan.</t>
  </si>
  <si>
    <t xml:space="preserve">Tiebreaker: Cost Effectiveness </t>
  </si>
  <si>
    <t>Tota HUD awared divided by # successful outcomes</t>
  </si>
  <si>
    <t>Successful = exits to PH (or retention for PSH)</t>
  </si>
  <si>
    <t xml:space="preserve">Part 1: Timeliness &amp; Action Plan </t>
  </si>
  <si>
    <t>Criteria Threshold</t>
  </si>
  <si>
    <t>Description</t>
  </si>
  <si>
    <t>Coalition set goals, fully met those goals, and created new goals</t>
  </si>
  <si>
    <t>4 pts</t>
  </si>
  <si>
    <t>Coaltion set goals, fully met some goals and made progress on other goals, and created new goals or expanded clearly on original unmet goals</t>
  </si>
  <si>
    <t>Coalition set goals, did not meet any goals, but provided explanation as to why, is continuing to work on these, and has set other goals and/or expanded the unmet ones</t>
  </si>
  <si>
    <t>2 pts</t>
  </si>
  <si>
    <t>coaltion set goals, did not meet any goals, provided minimal explanation and does not plan to continue addressing or meeting these goals, has set new goals.</t>
  </si>
  <si>
    <t>1 pt</t>
  </si>
  <si>
    <t>Coalition set goals, did not meet any goals, did not provide any explanation or identifiy a reason, has set new goals</t>
  </si>
  <si>
    <t>0 pts</t>
  </si>
  <si>
    <t>Coalition did not set goals and/or has not set new goals</t>
  </si>
  <si>
    <t xml:space="preserve">Action Plan Scoring </t>
  </si>
  <si>
    <t>Project Name</t>
  </si>
  <si>
    <t>Part 2: Objective Criteria: Program Performance-Operations</t>
  </si>
  <si>
    <t>eLOCCS Draw</t>
  </si>
  <si>
    <t>H1st - Reasons for Exit</t>
  </si>
  <si>
    <t>Monitor - Access</t>
  </si>
  <si>
    <t>Monitor - Client</t>
  </si>
  <si>
    <t>Monitor - Leasing or rental</t>
  </si>
  <si>
    <t>Monitor - Services</t>
  </si>
  <si>
    <t>Housing First - HMIS Reports</t>
  </si>
  <si>
    <t>Exits to homelessness</t>
  </si>
  <si>
    <t>Reasons for exit</t>
  </si>
  <si>
    <t>% of households that exited to a non-homeless situation</t>
  </si>
  <si>
    <t>% of households that meet the housing first criteria. This includes reasons other than non-payment of rent, non-compliance with program rules, or disagreement with rules/persons</t>
  </si>
  <si>
    <t>Housing First - Monitoring Assessment</t>
  </si>
  <si>
    <t>Access to housing</t>
  </si>
  <si>
    <t>Participant input</t>
  </si>
  <si>
    <t>Staff are edcating participants on housing first and tenants are informed of their full rights and responsibilities as tenants. Agencies and staff are creating formal opportunitites for participant input and feedback about the project.</t>
  </si>
  <si>
    <t>Leasing or Rental Assistance</t>
  </si>
  <si>
    <t xml:space="preserve">Housing is considered permanent. Participant choice in unit location. Full tenant rights, including but not limited to no clauses that would  be different than any other tenant; tenants are educated on their lease; eviction avoidance </t>
  </si>
  <si>
    <t>Services</t>
  </si>
  <si>
    <t>Participant choice in services. Participant-cetnered planning, case plan development and goals. Services continually offerend even if temporary change in housing statuts (i.e. short stay in institution). Services offered up to 6 months after exit. Effective services are offered and staff are trained in effective strategies known to increase stability and form trusting relationships (i.e. harm reduction, motivational interviewing, trauma-informed approaches, strengths-based).</t>
  </si>
  <si>
    <t>Projects are low-barrier at entry. Households are not denied for access within the housing first guidelines. Participant-centered intake process. Compliant with equal access policy.</t>
  </si>
  <si>
    <t>Part 3: Objective Criteria: Program Performance</t>
  </si>
  <si>
    <t>Has health insurance</t>
  </si>
  <si>
    <t xml:space="preserve">Part 5: Population </t>
  </si>
  <si>
    <t>Coordinated Entry</t>
  </si>
  <si>
    <t>Part 6: Coordinated Entry</t>
  </si>
  <si>
    <t>Timely Follow Up</t>
  </si>
  <si>
    <t>Accurate Referrals</t>
  </si>
  <si>
    <t xml:space="preserve">BONUS - # agencies not required </t>
  </si>
  <si>
    <t xml:space="preserve">Part 7: PIT </t>
  </si>
  <si>
    <t>Findings Issued</t>
  </si>
  <si>
    <t>Scoring is based on whether or not the organization had findings and when they did, how long did it take to resolve them</t>
  </si>
  <si>
    <t>Scoring is based on whether the agency's follow ups are completed (not expired)</t>
  </si>
  <si>
    <t>Scoring is based on whether the agency's referral data Is complete and accurate</t>
  </si>
  <si>
    <t>Coordinated Entry Bonus Points</t>
  </si>
  <si>
    <t>A coalition receives bonus points if agencies that are not required to use CE are referring people to the prioritization list and/or using the list to fill project openings.</t>
  </si>
  <si>
    <t>Vet examples: VASH, VORP, other veteran specific programs</t>
  </si>
  <si>
    <t>Housing Program examples include: TBRA, HPP prevention, HPP rapid rehousing, mainstream vouchers, other housing programs</t>
  </si>
  <si>
    <t>Additional: police department, school districts, PHA, human services, workforce resource, hospitals, other systems of care; other shelter or motel voucher programs that do not receive ESG or required to use CE</t>
  </si>
  <si>
    <t xml:space="preserve">This document reflects: data collected through HMIS, SAGE, and project applications along with additional scoring criteria (i.e. action plans, PIT, housing first, and coordinated entry). </t>
  </si>
  <si>
    <t>SCORING-POINTS</t>
  </si>
  <si>
    <t>ADDITIONAL EXPLANATION</t>
  </si>
  <si>
    <t xml:space="preserve">This tab further explains the scoring breakdown for the action plan review, housing first, and coordinated entry. </t>
  </si>
  <si>
    <t>Tier 2 = Bonus</t>
  </si>
  <si>
    <t xml:space="preserve">HMIS grant will be placed on Tier 1, at the bottom of the scorable projects.  SSO CE (DV and non) will be placed on Tier 1, after the HMIS grant. </t>
  </si>
  <si>
    <t>To be used in scoring, the APR submission must be accepted by HUD in SAGE. If there is an issue, confirmed by the HUD Milwaukee Field Office, the agency must notify the CoC Director.  Limited, case-by-case, exceptions may be made.</t>
  </si>
  <si>
    <t>New and first year renewals shall be exempt from scoring in the category of "Effective Use of Federal Funds" and "Unit Utilization" and will receive full points for each of those criteria.</t>
  </si>
  <si>
    <t>If an agency cannot access eLOCCS due to contractual issues with HUD, the agency is responsible to provide evidence of this situation to the CoC Director.  If sufficient proof is provided, the agency wil be exempt from the category of "eLOCCS Drawdown Rates" and receive full points.</t>
  </si>
  <si>
    <t>Board Approved Policy Decisions &amp; Exceptions</t>
  </si>
  <si>
    <t>For reoccurrence rate (SPM): if a project has no exits, the project will receive 3 points. If a project had 1 or 2 participants exit, the project will receive a minimum of 3 points. If a project had 3-4 participants exit, the project will receive a minimum of 2 points.</t>
  </si>
  <si>
    <t>For chronic homeless: if a project can demonstrate that there were no chronic homeless persons on the CE list, they project would be expemt and receive full points.</t>
  </si>
  <si>
    <t>Fox Cities Housing Coalition Rapid Re-Housing Expansion</t>
  </si>
  <si>
    <t>Fox Cities HP Rapid Re-Housing</t>
  </si>
  <si>
    <t>Housing First II PHP</t>
  </si>
  <si>
    <t>CAI</t>
  </si>
  <si>
    <t>Youth Rapid Rehousing</t>
  </si>
  <si>
    <t>House of Hope - Green Bay</t>
  </si>
  <si>
    <t xml:space="preserve">Lutheran Social Services </t>
  </si>
  <si>
    <t>Welcome Home Eau Claire (RRH)</t>
  </si>
  <si>
    <t>Brown County PSH Individuals</t>
  </si>
  <si>
    <t>Brown County PSH Families</t>
  </si>
  <si>
    <t>PSH 1</t>
  </si>
  <si>
    <t>PSH 3</t>
  </si>
  <si>
    <t xml:space="preserve">Wisconsin Balance of State CoC </t>
  </si>
  <si>
    <t>Supportive Services Only - Coordinated Entry</t>
  </si>
  <si>
    <t>Supportive Services Only - Coordinated Entry DV</t>
  </si>
  <si>
    <t>These grants are not scored but renewable. These grants are placed on the Tier per Board Decision.</t>
  </si>
  <si>
    <t>WI Balance of State CoC</t>
  </si>
  <si>
    <t>10/1 - 9/30</t>
  </si>
  <si>
    <t>Accepted by HUD Milw. FO</t>
  </si>
  <si>
    <t>1/1 - 12/31</t>
  </si>
  <si>
    <t xml:space="preserve">APR Deadline </t>
  </si>
  <si>
    <t>9/1 - 8/31</t>
  </si>
  <si>
    <t>8/1 - 7/31</t>
  </si>
  <si>
    <t>5/1 - 4/30</t>
  </si>
  <si>
    <t>11/1 - 10/31</t>
  </si>
  <si>
    <t>3/1 - 2/28</t>
  </si>
  <si>
    <t>7/1 - 6/30</t>
  </si>
  <si>
    <t>4/1 - 3/31</t>
  </si>
  <si>
    <t>12/1 - 11/30</t>
  </si>
  <si>
    <t>Service Point #</t>
  </si>
  <si>
    <t>Clarity #</t>
  </si>
  <si>
    <t>10385, 10386, 10388, 10389, 10390</t>
  </si>
  <si>
    <t>10611, 10622, 10609</t>
  </si>
  <si>
    <t>10669, 10655, 10709</t>
  </si>
  <si>
    <t>Requirements for All Projects</t>
  </si>
  <si>
    <t>eLOCCS</t>
  </si>
  <si>
    <t xml:space="preserve">WI Balance of State CoC </t>
  </si>
  <si>
    <t>X</t>
  </si>
  <si>
    <t>Brown - Newcap</t>
  </si>
  <si>
    <t>SSO, SSO DV, DV RRH</t>
  </si>
  <si>
    <t>Brown - Golden House</t>
  </si>
  <si>
    <t>DV RRH</t>
  </si>
  <si>
    <t>Central - Renewal Unlimited</t>
  </si>
  <si>
    <t>SSO, SSO DV</t>
  </si>
  <si>
    <t>Coulee - Couleecap</t>
  </si>
  <si>
    <t>Dairyland - Western Dairyland</t>
  </si>
  <si>
    <t>Fox Cities- City of Appleton</t>
  </si>
  <si>
    <t>Kenosha - KHDS</t>
  </si>
  <si>
    <t>Kenosha - Women &amp; Children</t>
  </si>
  <si>
    <t>Lakeshore - LCAP</t>
  </si>
  <si>
    <t>North Central - NCCAP</t>
  </si>
  <si>
    <t>NE - Newcap</t>
  </si>
  <si>
    <t>NWISH - Newcap</t>
  </si>
  <si>
    <t>NW - NWCSA</t>
  </si>
  <si>
    <t>Ozaukee - FP Ozaukee Cty</t>
  </si>
  <si>
    <t>Rock Walworth - CAI</t>
  </si>
  <si>
    <t>Rural North - TSA Burnett</t>
  </si>
  <si>
    <t>Southwest - SWCAP</t>
  </si>
  <si>
    <t>Washington - FP Washington Cty</t>
  </si>
  <si>
    <t>Waukehsa - HAC</t>
  </si>
  <si>
    <t>West Central - West CAP</t>
  </si>
  <si>
    <t>Winnebagoland - ADVOCAP</t>
  </si>
  <si>
    <t xml:space="preserve">% Living Situation </t>
  </si>
  <si>
    <t>% No Income</t>
  </si>
  <si>
    <t>9.28.21</t>
  </si>
  <si>
    <t>Exit to PH Destination</t>
  </si>
  <si>
    <t>Leavers minus Deceased</t>
  </si>
  <si>
    <t>Math</t>
  </si>
  <si>
    <t>Earned</t>
  </si>
  <si>
    <t>Increase Cash Income %</t>
  </si>
  <si>
    <t>Non-earned</t>
  </si>
  <si>
    <t>Increase Non-Cash Income %</t>
  </si>
  <si>
    <t>Non-Cash Benefits</t>
  </si>
  <si>
    <t># &lt; 1 Year</t>
  </si>
  <si>
    <t>% of Grant Spent</t>
  </si>
  <si>
    <t xml:space="preserve"> </t>
  </si>
  <si>
    <t>House of Hope</t>
  </si>
  <si>
    <t>LSS</t>
  </si>
  <si>
    <t>Fox Cities RRH Exp</t>
  </si>
  <si>
    <t>HP RRH</t>
  </si>
  <si>
    <t>Housing First 2</t>
  </si>
  <si>
    <t>My Home RRH</t>
  </si>
  <si>
    <t>Brown PSH I</t>
  </si>
  <si>
    <t>Brown Youth RRH</t>
  </si>
  <si>
    <t>PSH 2</t>
  </si>
  <si>
    <t>PT 1 &amp; 7</t>
  </si>
  <si>
    <t>Effective Use (5)</t>
  </si>
  <si>
    <t>eLOCCS (5)</t>
  </si>
  <si>
    <t>HF-exits (5)</t>
  </si>
  <si>
    <t>HF-reasons (5)</t>
  </si>
  <si>
    <t>HF-access (5)</t>
  </si>
  <si>
    <t>HF-input (5)</t>
  </si>
  <si>
    <t>HF - L/R (5)</t>
  </si>
  <si>
    <t>HF-Services (5)</t>
  </si>
  <si>
    <t>Increase E Income (8)</t>
  </si>
  <si>
    <t>Increase NE income (8)</t>
  </si>
  <si>
    <t>PT 6</t>
  </si>
  <si>
    <t>CE BONUS (up to 6)</t>
  </si>
  <si>
    <t>Fox Cities RRH</t>
  </si>
  <si>
    <t>Total earned plus BONUS</t>
  </si>
  <si>
    <t>Penalty Points</t>
  </si>
  <si>
    <t>Walworth County PHA</t>
  </si>
  <si>
    <t>WI BOS</t>
  </si>
  <si>
    <t>Wisconsin Balance of State Continuum of Care Board Scoring Tool (FY2022)</t>
  </si>
  <si>
    <t>Part 1:  Timeliness &amp; Action Plans (maximum 8 points)</t>
  </si>
  <si>
    <r>
      <t>APR (</t>
    </r>
    <r>
      <rPr>
        <i/>
        <sz val="11"/>
        <color theme="1"/>
        <rFont val="Calibri"/>
        <family val="2"/>
        <scheme val="minor"/>
      </rPr>
      <t>SAGE</t>
    </r>
    <r>
      <rPr>
        <sz val="11"/>
        <color theme="1"/>
        <rFont val="Calibri"/>
        <family val="2"/>
        <scheme val="minor"/>
      </rPr>
      <t xml:space="preserve">) </t>
    </r>
  </si>
  <si>
    <t xml:space="preserve">Board Request </t>
  </si>
  <si>
    <t>Part 3: Objective Criteria: Program Performance  (Maximum 32 points)</t>
  </si>
  <si>
    <t xml:space="preserve">Housing Stability </t>
  </si>
  <si>
    <t>Housing Stability PSH (exit + remaining)</t>
  </si>
  <si>
    <t>Housing Stability TH &amp; RRH (exits)</t>
  </si>
  <si>
    <t>Increase Earned Income</t>
  </si>
  <si>
    <t>Part 4: System Performance Measures (Maximum 40 points)</t>
  </si>
  <si>
    <t>70-89%</t>
  </si>
  <si>
    <t>60-79%</t>
  </si>
  <si>
    <t>Part 6: Coordinated Entry (Maximum 30 points)</t>
  </si>
  <si>
    <t>Total Points Possible = 192 pts</t>
  </si>
  <si>
    <t>Brown PSH Families</t>
  </si>
  <si>
    <t>Board Request on time &amp; complete (0)</t>
  </si>
  <si>
    <t>Action Plan (8)</t>
  </si>
  <si>
    <t>Housing Stability (10)</t>
  </si>
  <si>
    <t xml:space="preserve">Reocc-SPM (10) </t>
  </si>
  <si>
    <t>LOTH:  #1 (10)</t>
  </si>
  <si>
    <t>LOTH: #2 (10)</t>
  </si>
  <si>
    <t>Findings (10)</t>
  </si>
  <si>
    <t>Follow up (10)</t>
  </si>
  <si>
    <t>Referrals (10)</t>
  </si>
  <si>
    <t>8 pts</t>
  </si>
  <si>
    <t>6 pts</t>
  </si>
  <si>
    <t>New projects created with reallocated relinquished funds will be placed after the renewable projects on Tier 1. BONUS projects (with HUD Priority) will be placed on the top of Tier 2. BONUS projects (without HUD Priority) will be placed on the bottom of Tier 2.</t>
  </si>
  <si>
    <t>Part. In Jan. 2022</t>
  </si>
  <si>
    <t>Part. In July 2022</t>
  </si>
  <si>
    <t>9.29.21</t>
  </si>
  <si>
    <t>11.30.22</t>
  </si>
  <si>
    <t>3.31.22</t>
  </si>
  <si>
    <t>7.31.22</t>
  </si>
  <si>
    <t>11.29.21</t>
  </si>
  <si>
    <t>12.31.21</t>
  </si>
  <si>
    <t>10.29.21</t>
  </si>
  <si>
    <t>1.29.22</t>
  </si>
  <si>
    <t>9.28.22</t>
  </si>
  <si>
    <t>5.31.22</t>
  </si>
  <si>
    <t>6.30.22</t>
  </si>
  <si>
    <t>2.28.22</t>
  </si>
  <si>
    <t>12.30.21</t>
  </si>
  <si>
    <t>10.7.21</t>
  </si>
  <si>
    <t>4.22.22</t>
  </si>
  <si>
    <t>7.27.22</t>
  </si>
  <si>
    <t>1.21.22</t>
  </si>
  <si>
    <t>7.28.22</t>
  </si>
  <si>
    <t>11.23.21</t>
  </si>
  <si>
    <t>12.14.21</t>
  </si>
  <si>
    <t>4.20.22</t>
  </si>
  <si>
    <t>11.15.21</t>
  </si>
  <si>
    <t>12.2.21</t>
  </si>
  <si>
    <t>10.27.21</t>
  </si>
  <si>
    <t>11.3.21</t>
  </si>
  <si>
    <t>1.27.22</t>
  </si>
  <si>
    <t>12.21.21</t>
  </si>
  <si>
    <t>12.22.21</t>
  </si>
  <si>
    <t>1.31.22</t>
  </si>
  <si>
    <t>2.3.22</t>
  </si>
  <si>
    <t>3.2.22</t>
  </si>
  <si>
    <t>8.5.22</t>
  </si>
  <si>
    <t>9.27.21</t>
  </si>
  <si>
    <t>3.11.22</t>
  </si>
  <si>
    <t>5.26.22</t>
  </si>
  <si>
    <t>6.27.22</t>
  </si>
  <si>
    <t>10.28.21</t>
  </si>
  <si>
    <t>10.26.21</t>
  </si>
  <si>
    <t>1.18.22</t>
  </si>
  <si>
    <t>3.9.22</t>
  </si>
  <si>
    <t>5.12.22</t>
  </si>
  <si>
    <t>5.25.22</t>
  </si>
  <si>
    <t>4.8.22</t>
  </si>
  <si>
    <t>2.22.22</t>
  </si>
  <si>
    <t>5.18.22</t>
  </si>
  <si>
    <t>11.9.21</t>
  </si>
  <si>
    <t>12.9.21</t>
  </si>
  <si>
    <t>12.20.21</t>
  </si>
  <si>
    <t>11.16.21</t>
  </si>
  <si>
    <t>6.29.22</t>
  </si>
  <si>
    <t>2.24.22</t>
  </si>
  <si>
    <t>1.26.22</t>
  </si>
  <si>
    <t>Adult Leavers</t>
  </si>
  <si>
    <t>5 out of 8</t>
  </si>
  <si>
    <t>11 out of 12</t>
  </si>
  <si>
    <t>31 out of 32</t>
  </si>
  <si>
    <t>20 out of 20</t>
  </si>
  <si>
    <t>27 out of 31</t>
  </si>
  <si>
    <t>26 out of 30</t>
  </si>
  <si>
    <t>11 out of 11</t>
  </si>
  <si>
    <t>68 out of 71</t>
  </si>
  <si>
    <t>23 out of 24</t>
  </si>
  <si>
    <t>13 out of 14</t>
  </si>
  <si>
    <t>22 out of 25</t>
  </si>
  <si>
    <t>11 out of 13</t>
  </si>
  <si>
    <t>62 out of 68</t>
  </si>
  <si>
    <t>20 out of 22</t>
  </si>
  <si>
    <t>10.29.22</t>
  </si>
  <si>
    <t>rej 7/26, sub 7/27, A 8/8/22</t>
  </si>
  <si>
    <t>yes</t>
  </si>
  <si>
    <t>8.10.22</t>
  </si>
  <si>
    <t>8.11.2022</t>
  </si>
  <si>
    <t>8.15.22</t>
  </si>
  <si>
    <t>13 out of 13</t>
  </si>
  <si>
    <t>14 out of 15</t>
  </si>
  <si>
    <t>&gt;100%</t>
  </si>
  <si>
    <t>&gt;100</t>
  </si>
  <si>
    <t>H1st - Exits to non-H situations</t>
  </si>
  <si>
    <t>Total Enrolled</t>
  </si>
  <si>
    <t>Moved Into Housing</t>
  </si>
  <si>
    <t>with in 90 days</t>
  </si>
  <si>
    <t>% moved into housing</t>
  </si>
  <si>
    <t>% moved in w/in 90 days</t>
  </si>
  <si>
    <t>Couleecap, Inc.</t>
  </si>
  <si>
    <t>Couleecap Housing First Permanent Housing Program</t>
  </si>
  <si>
    <t>Kenosha Human Development Services</t>
  </si>
  <si>
    <t>Newcap, Inc.</t>
  </si>
  <si>
    <t>Community Action Coalition for South-Central Wisconsin</t>
  </si>
  <si>
    <t>Couleecap Housing First II PSH</t>
  </si>
  <si>
    <t>Kenosha Permanent Housing Connections</t>
  </si>
  <si>
    <t>North Central Community Action Program, Inc.</t>
  </si>
  <si>
    <t>NCCAP Permanent Supportive Housing</t>
  </si>
  <si>
    <t>Western Dairyland Economic Opportunity Council, Inc.</t>
  </si>
  <si>
    <t>Western Dairyland PSH 1</t>
  </si>
  <si>
    <r>
      <t xml:space="preserve">Total ARD (GIW) = </t>
    </r>
    <r>
      <rPr>
        <b/>
        <u/>
        <sz val="11"/>
        <color theme="1"/>
        <rFont val="Calibri"/>
        <family val="2"/>
        <scheme val="minor"/>
      </rPr>
      <t xml:space="preserve">$12,574,269 </t>
    </r>
    <r>
      <rPr>
        <b/>
        <sz val="11"/>
        <color theme="1"/>
        <rFont val="Calibri"/>
        <family val="2"/>
        <scheme val="minor"/>
      </rPr>
      <t xml:space="preserve"> (Tier 1 is 95%, limit: 11,945,556) </t>
    </r>
  </si>
  <si>
    <t>PH Bonus: $628,713</t>
  </si>
  <si>
    <t>SSO CE</t>
  </si>
  <si>
    <t>SSO CE DV</t>
  </si>
  <si>
    <t>Wisconsin Balance of State Continuum of Care, Inc.</t>
  </si>
  <si>
    <t>WIBOSCOC Supportive Services for Coordinated Entry DV</t>
  </si>
  <si>
    <t>WIBOSCOC Supportive Services for Coordinated Entry</t>
  </si>
  <si>
    <t>WIBOSCOC RRH Project</t>
  </si>
  <si>
    <t>SSO</t>
  </si>
  <si>
    <t>1st time renewal</t>
  </si>
  <si>
    <t>Fox Cities HP Rapid Re-Housing Program</t>
  </si>
  <si>
    <t>Fox Cities Housing Coalition RRH Program</t>
  </si>
  <si>
    <t>Fox Cities Housing Coalition RRH Program Expansion</t>
  </si>
  <si>
    <t>ADVOCAP, Inc.</t>
  </si>
  <si>
    <t>Community Action, Inc. of Rock &amp; Walworth Counties</t>
  </si>
  <si>
    <t>House of Hope Green Bay, Inc</t>
  </si>
  <si>
    <t>House of Hope Youth Rapid Re-Housing</t>
  </si>
  <si>
    <t>Kenosha Human Development Services, Inc.</t>
  </si>
  <si>
    <t>Lutheran Social Services of Wisconsin and Upper Michigan, In</t>
  </si>
  <si>
    <t>Welcome Home Eau Claire</t>
  </si>
  <si>
    <t>Pillars, Inc</t>
  </si>
  <si>
    <t>It Takes a Village Permanent Supportive Housing Program</t>
  </si>
  <si>
    <t>West Central Wisconsin Community Action Agency, Inc.</t>
  </si>
  <si>
    <t>West CAP Rapid Re-Housing</t>
  </si>
  <si>
    <t>Western Dairyland PSH 3</t>
  </si>
  <si>
    <t>Central Wisconsin Community Action Council, Inc.</t>
  </si>
  <si>
    <t>Project Chance Rapid Re-Housing</t>
  </si>
  <si>
    <t>Jefferson County Transitional Housing Program</t>
  </si>
  <si>
    <t>TH</t>
  </si>
  <si>
    <t>Hebron House of Hospitality, Inc</t>
  </si>
  <si>
    <t>SH</t>
  </si>
  <si>
    <t>Lakeshore CAP Inc. of Wisconsin</t>
  </si>
  <si>
    <t>Northwest Wisconsin Community Services Agency Inc.</t>
  </si>
  <si>
    <t>NWCSA PSH</t>
  </si>
  <si>
    <t>The Ranking tab is the list of renewal and new projects submitted for the FY2022 COC Competition.  All projects must be listed on the Scoring Tool.</t>
  </si>
  <si>
    <t xml:space="preserve">For the WI Balance of State, the Annual Renewal Demand (ARD) is $12,574,269.  The ARD is determined by HUD and posted on the Grant Inventory Worksheet (GIW).  </t>
  </si>
  <si>
    <t xml:space="preserve">HUD determines the Tier limits.  This year, Tier 1 is 95% the current ARD. </t>
  </si>
  <si>
    <t>Created 8.1.2022 by CoC Director</t>
  </si>
  <si>
    <t># Leavers to PH (TH/RRH)</t>
  </si>
  <si>
    <t># Leavers to PH + Stayers (PSH)</t>
  </si>
  <si>
    <t>FINAL</t>
  </si>
  <si>
    <t>192 points</t>
  </si>
  <si>
    <t>rej 4/11, s 4/22, rej 4/22, s 4/22, rej 6/30, s 8/19, A 8/19</t>
  </si>
  <si>
    <t>8.19.22</t>
  </si>
  <si>
    <t>pending as of 8.24.22</t>
  </si>
  <si>
    <t>Applicant Name</t>
  </si>
  <si>
    <t>Project Score (%)</t>
  </si>
  <si>
    <t>Project Score (Pts)</t>
  </si>
  <si>
    <t>Amount of Funds Requested</t>
  </si>
  <si>
    <t>Scoring Tiebreaker (if needed)</t>
  </si>
  <si>
    <t>Project Accept or Reject Status</t>
  </si>
  <si>
    <t>Transition Grant - New</t>
  </si>
  <si>
    <t>Part 5: Type of Population (Maximum 32 points)</t>
  </si>
  <si>
    <t>Action Plans (8),  non-cash benefits (8), health insurance (8), CE (30)</t>
  </si>
  <si>
    <t>Timely Submission-eLoccs (5), Unit Utlization (5), Effective use of funds (5), performance-data completeness (5), Housing first (25), type of population-chronicity (8), adult w/disability (8), no income at entry (8), enter from unsheltered (8)</t>
  </si>
  <si>
    <t>housing stability-exit &amp; retention (10), increase job growth-income &amp; nonearned (16), reoccurrence (10), LOTH by project type (20), housing first-exits to PH (5)</t>
  </si>
  <si>
    <t>HUD APR - SAGE  Submitted</t>
  </si>
  <si>
    <t xml:space="preserve">new </t>
  </si>
  <si>
    <t>new</t>
  </si>
  <si>
    <t>No longer Renewals:</t>
  </si>
  <si>
    <t>42 out of 54</t>
  </si>
  <si>
    <t>PSH 1 Expansion</t>
  </si>
  <si>
    <t>RRH Expansion</t>
  </si>
  <si>
    <t>Western Dairyland</t>
  </si>
  <si>
    <t>New - Bonus</t>
  </si>
  <si>
    <t>House of Hope Green Bay</t>
  </si>
  <si>
    <t>WIBOSCOC RRH Project Expansion</t>
  </si>
  <si>
    <t>New - Bonus DV</t>
  </si>
  <si>
    <t>DV Bonus: $1,243,572</t>
  </si>
  <si>
    <t>172/192</t>
  </si>
  <si>
    <t>Accept</t>
  </si>
  <si>
    <t>152/172</t>
  </si>
  <si>
    <t>154/182</t>
  </si>
  <si>
    <t>146/174</t>
  </si>
  <si>
    <t>153/184</t>
  </si>
  <si>
    <t>151/182</t>
  </si>
  <si>
    <t>159/192</t>
  </si>
  <si>
    <t>151/184</t>
  </si>
  <si>
    <t>140/174</t>
  </si>
  <si>
    <t>N/A</t>
  </si>
  <si>
    <t>Lakeshore PSH</t>
  </si>
  <si>
    <t>Jeremy PSH Project</t>
  </si>
  <si>
    <t>153.5/192</t>
  </si>
  <si>
    <t>152/192</t>
  </si>
  <si>
    <t>144.5/184</t>
  </si>
  <si>
    <t>149/192</t>
  </si>
  <si>
    <t>146/192</t>
  </si>
  <si>
    <t>138/182</t>
  </si>
  <si>
    <t>145/192</t>
  </si>
  <si>
    <t>137/182</t>
  </si>
  <si>
    <t>130/174</t>
  </si>
  <si>
    <t>134.5/182</t>
  </si>
  <si>
    <t>141/192</t>
  </si>
  <si>
    <t>140/192</t>
  </si>
  <si>
    <t>119/164</t>
  </si>
  <si>
    <t>124/174</t>
  </si>
  <si>
    <t>136/192</t>
  </si>
  <si>
    <t>128/184</t>
  </si>
  <si>
    <t>133/192</t>
  </si>
  <si>
    <t>124/182</t>
  </si>
  <si>
    <t>352.75/365</t>
  </si>
  <si>
    <t>319/345</t>
  </si>
  <si>
    <t>122/184</t>
  </si>
  <si>
    <t>113/182</t>
  </si>
  <si>
    <t>Point in Time January 2022</t>
  </si>
  <si>
    <t>Point in Time July 2022</t>
  </si>
  <si>
    <t>Coulee - New Horizon</t>
  </si>
  <si>
    <t>*start 10/1</t>
  </si>
  <si>
    <t>Coulee - YWCA La Crosse</t>
  </si>
  <si>
    <t>Brown - House of Hope</t>
  </si>
  <si>
    <t>YHDP*</t>
  </si>
  <si>
    <t xml:space="preserve">SSO, SSO DV, YHDP SSO CE*  </t>
  </si>
  <si>
    <t>YHDP*, YHDP SSO*</t>
  </si>
  <si>
    <t>Central - CWCAC</t>
  </si>
  <si>
    <t>DV RRH*</t>
  </si>
  <si>
    <t>Dairyland - EC County HHS</t>
  </si>
  <si>
    <t>YHDP SSO*</t>
  </si>
  <si>
    <t xml:space="preserve">SSO, SSO DV, YHDP SSO CE*, YHDP*  </t>
  </si>
  <si>
    <t>SSO, SSO DV, YHDP*, YHDP SSO CE*, YHDP SSO*</t>
  </si>
  <si>
    <t>Dairyland - Bolton Refuge</t>
  </si>
  <si>
    <t>Lakeshore - In Courage</t>
  </si>
  <si>
    <t>SSO, SSO DV, YHDP SSO CE*, YHDP SSO*</t>
  </si>
  <si>
    <t>East Central - TSA Stevens Point</t>
  </si>
  <si>
    <t>SSO, SSO DV, YHDP SSO CE*</t>
  </si>
  <si>
    <t>East Central - Boys &amp; Girls Club</t>
  </si>
  <si>
    <t>Which CoC Funded Grant?</t>
  </si>
  <si>
    <t>SSO, SSO DV, DV RRH, YHDP*, YHDP SSO CE*, YHDP SSO*</t>
  </si>
  <si>
    <t>SSO, SSO DV, DV RRH, YHDP SSO CE*, YHDP SSO*</t>
  </si>
  <si>
    <t>Rock Walworth - ECHO</t>
  </si>
  <si>
    <t>Rock Walworth - Family Services</t>
  </si>
  <si>
    <t>Waukesha - Hebron House</t>
  </si>
  <si>
    <t>Washington - Youth &amp; Family Project</t>
  </si>
  <si>
    <t>Winnebagoland - Solution Center</t>
  </si>
  <si>
    <t>Jefferson - CACSCW</t>
  </si>
  <si>
    <t>118.5/192</t>
  </si>
  <si>
    <t>PHASE 1 (expansion)</t>
  </si>
  <si>
    <t>House of Hope Youth Rapid Rehousing Project II (expansion)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</si>
</sst>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0.0%"/>
    <numFmt numFmtId="166" formatCode="&quot;$&quot;#,##0.00"/>
    <numFmt numFmtId="167" formatCode="#,##0.0"/>
  </numFmts>
  <fonts count="49"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2"/>
      <color theme="1"/>
      <name val="Calibri"/>
      <family val="2"/>
      <scheme val="minor"/>
    </font>
    <font>
      <sz val="12"/>
      <color theme="1"/>
      <name val="Georgia"/>
      <family val="1"/>
    </font>
    <font>
      <b/>
      <sz val="12"/>
      <color theme="1"/>
      <name val="Calibri"/>
      <family val="2"/>
      <scheme val="minor"/>
    </font>
    <font>
      <b/>
      <sz val="9"/>
      <color theme="1"/>
      <name val="Calibri"/>
      <family val="2"/>
      <scheme val="minor"/>
    </font>
    <font>
      <sz val="9"/>
      <color theme="1"/>
      <name val="Calibri"/>
      <family val="2"/>
      <scheme val="minor"/>
    </font>
    <font>
      <sz val="9"/>
      <color theme="1"/>
      <name val="Georgia"/>
      <family val="1"/>
    </font>
    <font>
      <sz val="9"/>
      <name val="Georgia"/>
      <family val="1"/>
    </font>
    <font>
      <b/>
      <sz val="9"/>
      <color theme="1"/>
      <name val="Georgia"/>
      <family val="1"/>
    </font>
    <font>
      <b/>
      <sz val="11"/>
      <name val="Calibri"/>
      <family val="2"/>
      <scheme val="minor"/>
    </font>
    <font>
      <b/>
      <i/>
      <sz val="12"/>
      <color theme="1"/>
      <name val="Calibri"/>
      <family val="2"/>
      <scheme val="minor"/>
    </font>
    <font>
      <i/>
      <sz val="12"/>
      <color theme="1"/>
      <name val="Calibri"/>
      <family val="2"/>
      <scheme val="minor"/>
    </font>
    <font>
      <sz val="14"/>
      <color theme="1"/>
      <name val="Calibri"/>
      <family val="2"/>
      <scheme val="minor"/>
    </font>
    <font>
      <sz val="14"/>
      <name val="Calibri"/>
      <family val="2"/>
      <scheme val="minor"/>
    </font>
    <font>
      <b/>
      <u/>
      <sz val="11"/>
      <color theme="1"/>
      <name val="Calibri"/>
      <family val="2"/>
      <scheme val="minor"/>
    </font>
    <font>
      <b/>
      <sz val="20"/>
      <color rgb="FFFF0000"/>
      <name val="Calibri"/>
      <family val="2"/>
      <scheme val="minor"/>
    </font>
    <font>
      <sz val="10"/>
      <name val="Calibri"/>
      <family val="2"/>
    </font>
    <font>
      <b/>
      <sz val="10"/>
      <name val="Calibri"/>
      <family val="2"/>
    </font>
    <font>
      <b/>
      <sz val="9"/>
      <color rgb="FFFF0000"/>
      <name val="Georgia"/>
      <family val="1"/>
    </font>
    <font>
      <b/>
      <sz val="12"/>
      <color rgb="FFFF0000"/>
      <name val="Calibri"/>
      <family val="2"/>
      <scheme val="minor"/>
    </font>
    <font>
      <sz val="10"/>
      <color theme="1"/>
      <name val="Calibri"/>
      <family val="2"/>
      <scheme val="minor"/>
    </font>
    <font>
      <b/>
      <i/>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1"/>
      <color theme="1"/>
      <name val="Calibri"/>
      <family val="2"/>
      <scheme val="minor"/>
    </font>
    <font>
      <sz val="20"/>
      <color rgb="FFFF0000"/>
      <name val="Calibri"/>
      <family val="2"/>
      <scheme val="minor"/>
    </font>
    <font>
      <sz val="11"/>
      <name val="Calibri"/>
      <family val="2"/>
      <scheme val="minor"/>
    </font>
    <font>
      <b/>
      <sz val="11"/>
      <name val="Calibri"/>
      <family val="2"/>
    </font>
    <font>
      <b/>
      <sz val="10"/>
      <color rgb="FFFF0000"/>
      <name val="Calibri"/>
      <family val="2"/>
      <scheme val="minor"/>
    </font>
    <font>
      <b/>
      <sz val="11"/>
      <color rgb="FFFF3300"/>
      <name val="Calibri"/>
      <family val="2"/>
      <scheme val="minor"/>
    </font>
    <font>
      <b/>
      <sz val="8"/>
      <color rgb="FFFF0000"/>
      <name val="Calibri"/>
      <family val="2"/>
      <scheme val="minor"/>
    </font>
    <font>
      <sz val="8"/>
      <color theme="1"/>
      <name val="Calibri"/>
      <family val="2"/>
      <scheme val="minor"/>
    </font>
    <font>
      <b/>
      <sz val="16"/>
      <color theme="1"/>
      <name val="Calibri"/>
      <family val="2"/>
      <scheme val="minor"/>
    </font>
    <font>
      <b/>
      <i/>
      <sz val="10"/>
      <color rgb="FFFF0000"/>
      <name val="Calibri"/>
      <family val="2"/>
      <scheme val="minor"/>
    </font>
    <font>
      <sz val="9"/>
      <name val="Calibri"/>
      <family val="2"/>
      <scheme val="minor"/>
    </font>
    <font>
      <b/>
      <sz val="11"/>
      <color rgb="FFFF0000"/>
      <name val="Calibri"/>
      <family val="2"/>
      <scheme val="minor"/>
    </font>
    <font>
      <sz val="11"/>
      <color theme="1"/>
      <name val="Calibri"/>
      <family val="2"/>
      <scheme val="minor"/>
    </font>
    <font>
      <sz val="11"/>
      <color rgb="FFFF0000"/>
      <name val="Calibri"/>
      <family val="2"/>
      <scheme val="minor"/>
    </font>
    <font>
      <sz val="9"/>
      <color rgb="FF000000"/>
      <name val="Calibri"/>
      <family val="2"/>
      <scheme val="minor"/>
    </font>
    <font>
      <b/>
      <sz val="8"/>
      <color theme="1"/>
      <name val="Georgia"/>
      <family val="1"/>
    </font>
    <font>
      <b/>
      <i/>
      <sz val="11"/>
      <color theme="1"/>
      <name val="Calibri"/>
      <family val="2"/>
      <scheme val="minor"/>
    </font>
    <font>
      <b/>
      <i/>
      <sz val="11"/>
      <name val="Calibri"/>
      <family val="2"/>
      <scheme val="minor"/>
    </font>
    <font>
      <i/>
      <sz val="10"/>
      <color theme="1"/>
      <name val="Calibri"/>
      <family val="2"/>
      <scheme val="minor"/>
    </font>
    <font>
      <i/>
      <sz val="11"/>
      <name val="Calibri"/>
      <family val="2"/>
      <scheme val="minor"/>
    </font>
    <font>
      <sz val="10"/>
      <color rgb="FFFF0000"/>
      <name val="Calibri"/>
      <family val="2"/>
      <scheme val="minor"/>
    </font>
  </fonts>
  <fills count="31">
    <fill>
      <patternFill patternType="none"/>
    </fill>
    <fill>
      <patternFill patternType="gray125"/>
    </fill>
    <fill>
      <patternFill patternType="solid">
        <fgColor theme="0" tint="-0.24994659260841701"/>
        <bgColor indexed="64"/>
      </patternFill>
    </fill>
    <fill>
      <patternFill patternType="solid">
        <fgColor rgb="FF00B0F0"/>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00B050"/>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bgColor indexed="64"/>
      </patternFill>
    </fill>
    <fill>
      <patternFill patternType="solid">
        <fgColor rgb="FF8EAADB"/>
        <bgColor indexed="64"/>
      </patternFill>
    </fill>
    <fill>
      <patternFill patternType="solid">
        <fgColor rgb="FFFFC000"/>
        <bgColor indexed="64"/>
      </patternFill>
    </fill>
    <fill>
      <patternFill patternType="solid">
        <fgColor theme="5" tint="0.7999816888943144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ck">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top/>
      <bottom style="thin">
        <color auto="1"/>
      </bottom>
      <diagonal/>
    </border>
    <border>
      <left style="thick">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thick">
        <color rgb="FF000000"/>
      </left>
      <right style="thick">
        <color rgb="FF000000"/>
      </right>
      <top/>
      <bottom style="thick">
        <color rgb="FF000000"/>
      </bottom>
      <diagonal/>
    </border>
    <border>
      <left style="medium">
        <color rgb="FFCCCCCC"/>
      </left>
      <right style="thick">
        <color rgb="FF000000"/>
      </right>
      <top/>
      <bottom style="thick">
        <color rgb="FF000000"/>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thick">
        <color auto="1"/>
      </left>
      <right/>
      <top/>
      <bottom style="thin">
        <color auto="1"/>
      </bottom>
      <diagonal/>
    </border>
  </borders>
  <cellStyleXfs count="3">
    <xf numFmtId="0" fontId="0" fillId="0" borderId="0"/>
    <xf numFmtId="9" fontId="40" fillId="0" borderId="0" applyFont="0" applyFill="0" applyBorder="0" applyAlignment="0" applyProtection="0"/>
    <xf numFmtId="44" fontId="40" fillId="0" borderId="0" applyFont="0" applyFill="0" applyBorder="0" applyAlignment="0" applyProtection="0"/>
  </cellStyleXfs>
  <cellXfs count="433">
    <xf numFmtId="0" fontId="0" fillId="0" borderId="0" xfId="0"/>
    <xf numFmtId="0" fontId="8" fillId="0" borderId="0" xfId="0" applyFont="1" applyAlignment="1">
      <alignment horizontal="center" vertical="center"/>
    </xf>
    <xf numFmtId="0" fontId="8" fillId="0" borderId="0" xfId="0" applyFont="1"/>
    <xf numFmtId="0" fontId="8" fillId="7" borderId="0" xfId="0" applyFont="1" applyFill="1"/>
    <xf numFmtId="0" fontId="9" fillId="2" borderId="1" xfId="0" applyFont="1" applyFill="1" applyBorder="1" applyAlignment="1">
      <alignment horizontal="center" vertical="center" wrapText="1"/>
    </xf>
    <xf numFmtId="0" fontId="8"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wrapText="1"/>
    </xf>
    <xf numFmtId="0" fontId="12" fillId="7"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0" borderId="0" xfId="0" applyFont="1" applyAlignment="1">
      <alignment horizontal="center" vertical="center"/>
    </xf>
    <xf numFmtId="165" fontId="12" fillId="11" borderId="1" xfId="0" applyNumberFormat="1" applyFont="1" applyFill="1" applyBorder="1" applyAlignment="1">
      <alignment horizontal="center" vertical="center" wrapText="1"/>
    </xf>
    <xf numFmtId="165" fontId="1" fillId="0" borderId="0" xfId="0" applyNumberFormat="1" applyFont="1" applyAlignment="1">
      <alignment horizontal="center" vertical="center"/>
    </xf>
    <xf numFmtId="0" fontId="4" fillId="0" borderId="0" xfId="0" applyFont="1" applyAlignment="1">
      <alignment horizontal="center"/>
    </xf>
    <xf numFmtId="0" fontId="4" fillId="0" borderId="0" xfId="0" applyFont="1"/>
    <xf numFmtId="0" fontId="5" fillId="0" borderId="0" xfId="0" applyFont="1"/>
    <xf numFmtId="0" fontId="4" fillId="0" borderId="0" xfId="0" applyFont="1" applyAlignment="1">
      <alignment horizontal="left" wrapText="1"/>
    </xf>
    <xf numFmtId="0" fontId="4" fillId="4" borderId="1" xfId="0" applyFont="1" applyFill="1" applyBorder="1" applyAlignment="1">
      <alignment horizontal="left" wrapText="1"/>
    </xf>
    <xf numFmtId="0" fontId="15" fillId="0" borderId="0" xfId="0" applyFont="1"/>
    <xf numFmtId="0" fontId="16" fillId="0" borderId="0" xfId="0" applyFont="1"/>
    <xf numFmtId="0" fontId="4" fillId="0" borderId="0" xfId="0" applyFont="1" applyAlignment="1">
      <alignment horizontal="center" vertical="center"/>
    </xf>
    <xf numFmtId="0" fontId="0" fillId="9" borderId="1" xfId="0" applyFill="1" applyBorder="1" applyAlignment="1">
      <alignment horizontal="center"/>
    </xf>
    <xf numFmtId="0" fontId="18" fillId="0" borderId="0" xfId="0" applyFont="1" applyAlignment="1">
      <alignment horizontal="center" wrapText="1"/>
    </xf>
    <xf numFmtId="0" fontId="18" fillId="0" borderId="0" xfId="0" applyFont="1"/>
    <xf numFmtId="0" fontId="9" fillId="2" borderId="5" xfId="0" applyFont="1" applyFill="1" applyBorder="1" applyAlignment="1">
      <alignment horizontal="center" vertical="center" wrapText="1"/>
    </xf>
    <xf numFmtId="0" fontId="9" fillId="0" borderId="0" xfId="0" applyFont="1" applyAlignment="1">
      <alignment horizontal="center" wrapText="1"/>
    </xf>
    <xf numFmtId="1" fontId="8" fillId="0" borderId="0" xfId="0" applyNumberFormat="1" applyFont="1" applyAlignment="1">
      <alignment horizontal="center" wrapText="1"/>
    </xf>
    <xf numFmtId="1" fontId="9" fillId="2" borderId="1" xfId="0" applyNumberFormat="1" applyFont="1" applyFill="1" applyBorder="1" applyAlignment="1">
      <alignment horizontal="center" vertical="center" wrapText="1"/>
    </xf>
    <xf numFmtId="1" fontId="8" fillId="0" borderId="0" xfId="0" applyNumberFormat="1" applyFont="1" applyAlignment="1">
      <alignment horizontal="center"/>
    </xf>
    <xf numFmtId="164" fontId="4" fillId="4" borderId="2" xfId="0" applyNumberFormat="1" applyFont="1" applyFill="1" applyBorder="1" applyAlignment="1">
      <alignment horizontal="center"/>
    </xf>
    <xf numFmtId="164" fontId="13" fillId="0" borderId="0" xfId="0" applyNumberFormat="1" applyFont="1" applyAlignment="1">
      <alignment horizontal="center"/>
    </xf>
    <xf numFmtId="164" fontId="6" fillId="0" borderId="0" xfId="0" applyNumberFormat="1" applyFont="1" applyAlignment="1">
      <alignment horizontal="center"/>
    </xf>
    <xf numFmtId="3" fontId="22" fillId="0" borderId="1" xfId="0" applyNumberFormat="1" applyFont="1" applyBorder="1" applyAlignment="1">
      <alignment horizontal="center"/>
    </xf>
    <xf numFmtId="0" fontId="19" fillId="0" borderId="1" xfId="0" applyFont="1" applyBorder="1" applyAlignment="1" applyProtection="1">
      <alignment horizontal="left" vertical="center" wrapText="1"/>
      <protection locked="0"/>
    </xf>
    <xf numFmtId="0" fontId="13" fillId="0" borderId="3" xfId="0" applyFont="1" applyBorder="1" applyAlignment="1">
      <alignment wrapText="1"/>
    </xf>
    <xf numFmtId="0" fontId="0" fillId="0" borderId="1" xfId="0" applyBorder="1" applyAlignment="1">
      <alignment wrapText="1"/>
    </xf>
    <xf numFmtId="0" fontId="24" fillId="0" borderId="3" xfId="0" applyFont="1" applyBorder="1"/>
    <xf numFmtId="0" fontId="25" fillId="3" borderId="1" xfId="0" applyFont="1" applyFill="1" applyBorder="1" applyAlignment="1">
      <alignment horizontal="center" vertical="center"/>
    </xf>
    <xf numFmtId="0" fontId="23" fillId="14" borderId="1" xfId="0" applyFont="1" applyFill="1" applyBorder="1" applyAlignment="1">
      <alignment horizontal="center"/>
    </xf>
    <xf numFmtId="0" fontId="23" fillId="4" borderId="1" xfId="0" applyFont="1" applyFill="1" applyBorder="1" applyAlignment="1">
      <alignment horizontal="center"/>
    </xf>
    <xf numFmtId="0" fontId="23" fillId="0" borderId="0" xfId="0" applyFont="1" applyAlignment="1">
      <alignment horizontal="center"/>
    </xf>
    <xf numFmtId="0" fontId="26" fillId="4" borderId="1" xfId="0" applyFont="1" applyFill="1" applyBorder="1" applyAlignment="1">
      <alignment horizontal="center"/>
    </xf>
    <xf numFmtId="0" fontId="24" fillId="0" borderId="3" xfId="0" applyFont="1" applyBorder="1" applyAlignment="1">
      <alignment horizontal="center"/>
    </xf>
    <xf numFmtId="0" fontId="25" fillId="0" borderId="1" xfId="0" applyFont="1" applyBorder="1" applyAlignment="1">
      <alignment horizontal="center"/>
    </xf>
    <xf numFmtId="0" fontId="23" fillId="4" borderId="2" xfId="0" applyFont="1" applyFill="1" applyBorder="1" applyAlignment="1">
      <alignment horizontal="center"/>
    </xf>
    <xf numFmtId="0" fontId="23" fillId="0" borderId="0" xfId="0" applyFont="1"/>
    <xf numFmtId="0" fontId="25" fillId="3" borderId="1" xfId="0" applyFont="1" applyFill="1" applyBorder="1" applyAlignment="1">
      <alignment horizontal="center" vertical="center" wrapText="1"/>
    </xf>
    <xf numFmtId="164" fontId="25" fillId="3" borderId="1" xfId="0" applyNumberFormat="1" applyFont="1" applyFill="1" applyBorder="1" applyAlignment="1">
      <alignment horizontal="center" vertical="center" wrapText="1"/>
    </xf>
    <xf numFmtId="0" fontId="0" fillId="14" borderId="0" xfId="0" applyFill="1"/>
    <xf numFmtId="10" fontId="11" fillId="2" borderId="5" xfId="0" applyNumberFormat="1" applyFont="1" applyFill="1" applyBorder="1" applyAlignment="1">
      <alignment horizontal="center" vertical="center" wrapText="1"/>
    </xf>
    <xf numFmtId="10" fontId="7" fillId="0" borderId="0" xfId="0" applyNumberFormat="1" applyFont="1" applyAlignment="1">
      <alignment horizontal="center" wrapText="1"/>
    </xf>
    <xf numFmtId="0" fontId="29" fillId="0" borderId="0" xfId="0" applyFont="1" applyAlignment="1">
      <alignment horizontal="center" wrapText="1"/>
    </xf>
    <xf numFmtId="10" fontId="11" fillId="2" borderId="1" xfId="0" applyNumberFormat="1" applyFont="1" applyFill="1" applyBorder="1" applyAlignment="1">
      <alignment horizontal="center" vertical="center" wrapText="1"/>
    </xf>
    <xf numFmtId="10" fontId="7" fillId="0" borderId="0" xfId="0" applyNumberFormat="1" applyFont="1" applyAlignment="1">
      <alignment horizontal="center"/>
    </xf>
    <xf numFmtId="0" fontId="13" fillId="0" borderId="3" xfId="0" applyFont="1" applyBorder="1" applyAlignment="1">
      <alignment horizontal="center"/>
    </xf>
    <xf numFmtId="164" fontId="31" fillId="16" borderId="1" xfId="0" applyNumberFormat="1" applyFont="1" applyFill="1" applyBorder="1" applyAlignment="1" applyProtection="1">
      <alignment horizontal="center" vertical="center"/>
      <protection hidden="1"/>
    </xf>
    <xf numFmtId="164" fontId="1" fillId="16" borderId="1" xfId="0" applyNumberFormat="1" applyFont="1" applyFill="1" applyBorder="1" applyAlignment="1">
      <alignment horizontal="center"/>
    </xf>
    <xf numFmtId="0" fontId="7" fillId="0" borderId="0" xfId="0" applyFont="1" applyAlignment="1">
      <alignment horizontal="center" wrapText="1"/>
    </xf>
    <xf numFmtId="166" fontId="4" fillId="0" borderId="0" xfId="0" applyNumberFormat="1" applyFont="1" applyAlignment="1">
      <alignment horizontal="center"/>
    </xf>
    <xf numFmtId="166" fontId="25" fillId="3" borderId="1" xfId="0" applyNumberFormat="1" applyFont="1" applyFill="1" applyBorder="1" applyAlignment="1">
      <alignment horizontal="center" vertical="center" wrapText="1"/>
    </xf>
    <xf numFmtId="166" fontId="23" fillId="14" borderId="1" xfId="0" applyNumberFormat="1" applyFont="1" applyFill="1" applyBorder="1" applyAlignment="1">
      <alignment horizontal="center"/>
    </xf>
    <xf numFmtId="166" fontId="14" fillId="4" borderId="1" xfId="0" applyNumberFormat="1" applyFont="1" applyFill="1" applyBorder="1" applyAlignment="1">
      <alignment horizontal="center"/>
    </xf>
    <xf numFmtId="166" fontId="4" fillId="4" borderId="1" xfId="0" applyNumberFormat="1" applyFont="1" applyFill="1" applyBorder="1" applyAlignment="1">
      <alignment horizontal="center"/>
    </xf>
    <xf numFmtId="164" fontId="1" fillId="16" borderId="2" xfId="0" applyNumberFormat="1" applyFont="1" applyFill="1" applyBorder="1" applyAlignment="1">
      <alignment horizontal="center"/>
    </xf>
    <xf numFmtId="164" fontId="32" fillId="14" borderId="1" xfId="0" applyNumberFormat="1" applyFont="1" applyFill="1" applyBorder="1" applyAlignment="1">
      <alignment horizontal="left" wrapText="1"/>
    </xf>
    <xf numFmtId="0" fontId="32" fillId="14" borderId="1" xfId="0" applyFont="1" applyFill="1" applyBorder="1" applyAlignment="1">
      <alignment horizontal="center"/>
    </xf>
    <xf numFmtId="164" fontId="32" fillId="14" borderId="1" xfId="0" applyNumberFormat="1" applyFont="1" applyFill="1" applyBorder="1" applyAlignment="1">
      <alignment horizontal="center"/>
    </xf>
    <xf numFmtId="164" fontId="33" fillId="0" borderId="1" xfId="0" applyNumberFormat="1" applyFont="1" applyBorder="1" applyAlignment="1">
      <alignment horizontal="center"/>
    </xf>
    <xf numFmtId="0" fontId="25" fillId="0" borderId="0" xfId="0" applyFont="1"/>
    <xf numFmtId="0" fontId="0" fillId="5" borderId="1" xfId="0" applyFill="1" applyBorder="1" applyAlignment="1">
      <alignment horizontal="center"/>
    </xf>
    <xf numFmtId="10" fontId="11" fillId="5" borderId="5" xfId="0" applyNumberFormat="1" applyFont="1" applyFill="1" applyBorder="1" applyAlignment="1">
      <alignment horizontal="center" vertical="center" wrapText="1"/>
    </xf>
    <xf numFmtId="10" fontId="9" fillId="2" borderId="1" xfId="0" applyNumberFormat="1" applyFont="1" applyFill="1" applyBorder="1" applyAlignment="1">
      <alignment horizontal="center" vertical="center" wrapText="1"/>
    </xf>
    <xf numFmtId="0" fontId="34" fillId="0" borderId="0" xfId="0" applyFont="1" applyAlignment="1">
      <alignment horizontal="center" wrapText="1"/>
    </xf>
    <xf numFmtId="0" fontId="34" fillId="0" borderId="0" xfId="0" applyFont="1" applyAlignment="1">
      <alignment wrapText="1"/>
    </xf>
    <xf numFmtId="0" fontId="35" fillId="3" borderId="1" xfId="0" applyFont="1" applyFill="1" applyBorder="1" applyAlignment="1">
      <alignment horizontal="center" vertical="center" wrapText="1"/>
    </xf>
    <xf numFmtId="0" fontId="35" fillId="0" borderId="0" xfId="0" applyFont="1" applyAlignment="1">
      <alignment horizontal="center" wrapText="1"/>
    </xf>
    <xf numFmtId="0" fontId="35" fillId="0" borderId="0" xfId="0" applyFont="1" applyAlignment="1">
      <alignment wrapText="1"/>
    </xf>
    <xf numFmtId="0" fontId="1" fillId="14" borderId="1" xfId="0" applyFont="1" applyFill="1" applyBorder="1" applyAlignment="1">
      <alignment horizontal="center" vertical="center" wrapText="1"/>
    </xf>
    <xf numFmtId="0" fontId="0" fillId="0" borderId="1" xfId="0" applyBorder="1" applyAlignment="1" applyProtection="1">
      <alignment horizontal="left" vertical="center" wrapText="1"/>
      <protection locked="0"/>
    </xf>
    <xf numFmtId="10" fontId="24" fillId="0" borderId="3" xfId="0" applyNumberFormat="1" applyFont="1" applyBorder="1"/>
    <xf numFmtId="10" fontId="27" fillId="14" borderId="1" xfId="0" applyNumberFormat="1" applyFont="1" applyFill="1" applyBorder="1" applyAlignment="1">
      <alignment horizontal="center"/>
    </xf>
    <xf numFmtId="10" fontId="25" fillId="4" borderId="1" xfId="0" applyNumberFormat="1" applyFont="1" applyFill="1" applyBorder="1" applyAlignment="1">
      <alignment horizontal="center"/>
    </xf>
    <xf numFmtId="10" fontId="24" fillId="0" borderId="1" xfId="0" applyNumberFormat="1" applyFont="1" applyBorder="1" applyAlignment="1">
      <alignment horizontal="center" wrapText="1"/>
    </xf>
    <xf numFmtId="10" fontId="25" fillId="0" borderId="0" xfId="0" applyNumberFormat="1" applyFont="1"/>
    <xf numFmtId="10" fontId="32" fillId="14" borderId="1" xfId="0" applyNumberFormat="1" applyFont="1" applyFill="1" applyBorder="1" applyAlignment="1">
      <alignment horizontal="center"/>
    </xf>
    <xf numFmtId="10" fontId="23" fillId="14" borderId="1" xfId="0" applyNumberFormat="1" applyFont="1" applyFill="1" applyBorder="1" applyAlignment="1">
      <alignment horizontal="center"/>
    </xf>
    <xf numFmtId="0" fontId="0" fillId="0" borderId="1" xfId="0" applyBorder="1" applyAlignment="1">
      <alignment horizontal="center"/>
    </xf>
    <xf numFmtId="0" fontId="0" fillId="14" borderId="1" xfId="0" applyFill="1" applyBorder="1" applyAlignment="1">
      <alignment horizontal="center"/>
    </xf>
    <xf numFmtId="10" fontId="1" fillId="11" borderId="1" xfId="0" applyNumberFormat="1" applyFont="1" applyFill="1" applyBorder="1" applyAlignment="1">
      <alignment horizontal="center" vertical="center" wrapText="1"/>
    </xf>
    <xf numFmtId="10" fontId="1" fillId="11" borderId="1" xfId="0" applyNumberFormat="1" applyFont="1" applyFill="1" applyBorder="1" applyAlignment="1">
      <alignment horizontal="center" vertical="center"/>
    </xf>
    <xf numFmtId="10" fontId="8" fillId="0" borderId="0" xfId="0" applyNumberFormat="1" applyFont="1" applyAlignment="1">
      <alignment horizontal="center" wrapText="1"/>
    </xf>
    <xf numFmtId="10" fontId="28" fillId="14" borderId="1" xfId="0" applyNumberFormat="1" applyFont="1" applyFill="1" applyBorder="1" applyAlignment="1">
      <alignment horizontal="center"/>
    </xf>
    <xf numFmtId="164" fontId="23" fillId="0" borderId="0" xfId="0" applyNumberFormat="1" applyFont="1"/>
    <xf numFmtId="164" fontId="20" fillId="16" borderId="2" xfId="0" applyNumberFormat="1" applyFont="1" applyFill="1" applyBorder="1" applyAlignment="1" applyProtection="1">
      <alignment horizontal="center" vertical="center"/>
      <protection hidden="1"/>
    </xf>
    <xf numFmtId="10" fontId="26" fillId="14" borderId="1" xfId="0" applyNumberFormat="1" applyFont="1" applyFill="1" applyBorder="1" applyAlignment="1">
      <alignment horizontal="center" wrapText="1"/>
    </xf>
    <xf numFmtId="164" fontId="32" fillId="0" borderId="0" xfId="0" applyNumberFormat="1" applyFont="1"/>
    <xf numFmtId="164" fontId="24" fillId="0" borderId="0" xfId="0" applyNumberFormat="1" applyFont="1" applyAlignment="1">
      <alignment horizontal="center" wrapText="1"/>
    </xf>
    <xf numFmtId="0" fontId="23" fillId="27" borderId="1" xfId="0" applyFont="1" applyFill="1" applyBorder="1" applyAlignment="1">
      <alignment horizontal="center"/>
    </xf>
    <xf numFmtId="0" fontId="8" fillId="0" borderId="1" xfId="0" applyFont="1" applyBorder="1"/>
    <xf numFmtId="0" fontId="8" fillId="20" borderId="1" xfId="0" applyFont="1" applyFill="1" applyBorder="1" applyAlignment="1">
      <alignment horizontal="center" wrapText="1"/>
    </xf>
    <xf numFmtId="3" fontId="8" fillId="20" borderId="1" xfId="0" applyNumberFormat="1" applyFont="1" applyFill="1" applyBorder="1" applyAlignment="1">
      <alignment horizontal="center" wrapText="1"/>
    </xf>
    <xf numFmtId="0" fontId="8" fillId="14" borderId="1" xfId="0" applyFont="1" applyFill="1" applyBorder="1" applyAlignment="1">
      <alignment horizontal="center" wrapText="1"/>
    </xf>
    <xf numFmtId="0" fontId="8" fillId="22" borderId="1" xfId="0" applyFont="1" applyFill="1" applyBorder="1" applyAlignment="1">
      <alignment horizontal="center" wrapText="1"/>
    </xf>
    <xf numFmtId="3" fontId="8" fillId="22" borderId="1" xfId="0" applyNumberFormat="1" applyFont="1" applyFill="1" applyBorder="1" applyAlignment="1">
      <alignment horizontal="center" wrapText="1"/>
    </xf>
    <xf numFmtId="10" fontId="7" fillId="18" borderId="1" xfId="0" applyNumberFormat="1" applyFont="1" applyFill="1" applyBorder="1" applyAlignment="1">
      <alignment horizontal="center" wrapText="1"/>
    </xf>
    <xf numFmtId="10" fontId="7" fillId="12" borderId="1" xfId="0" applyNumberFormat="1" applyFont="1" applyFill="1" applyBorder="1" applyAlignment="1">
      <alignment horizontal="center" wrapText="1"/>
    </xf>
    <xf numFmtId="3" fontId="8" fillId="24" borderId="1" xfId="0" applyNumberFormat="1" applyFont="1" applyFill="1" applyBorder="1" applyAlignment="1">
      <alignment horizontal="center" wrapText="1"/>
    </xf>
    <xf numFmtId="1" fontId="8" fillId="24" borderId="1" xfId="0" applyNumberFormat="1" applyFont="1" applyFill="1" applyBorder="1" applyAlignment="1">
      <alignment horizontal="center" wrapText="1"/>
    </xf>
    <xf numFmtId="10" fontId="7" fillId="24" borderId="1" xfId="0" applyNumberFormat="1" applyFont="1" applyFill="1" applyBorder="1" applyAlignment="1">
      <alignment horizontal="center" wrapText="1"/>
    </xf>
    <xf numFmtId="10" fontId="7" fillId="23" borderId="2" xfId="0" applyNumberFormat="1" applyFont="1" applyFill="1" applyBorder="1" applyAlignment="1">
      <alignment horizontal="center" wrapText="1"/>
    </xf>
    <xf numFmtId="1" fontId="8" fillId="22" borderId="1" xfId="0" applyNumberFormat="1" applyFont="1" applyFill="1" applyBorder="1" applyAlignment="1">
      <alignment horizontal="center" wrapText="1"/>
    </xf>
    <xf numFmtId="10" fontId="7" fillId="18" borderId="2" xfId="0" applyNumberFormat="1" applyFont="1" applyFill="1" applyBorder="1" applyAlignment="1">
      <alignment horizontal="center" wrapText="1"/>
    </xf>
    <xf numFmtId="3" fontId="8" fillId="12" borderId="1" xfId="0" applyNumberFormat="1" applyFont="1" applyFill="1" applyBorder="1" applyAlignment="1">
      <alignment horizontal="center" wrapText="1"/>
    </xf>
    <xf numFmtId="10" fontId="8" fillId="4" borderId="1" xfId="0" applyNumberFormat="1" applyFont="1" applyFill="1" applyBorder="1" applyAlignment="1">
      <alignment horizontal="center" wrapText="1"/>
    </xf>
    <xf numFmtId="3" fontId="8" fillId="21" borderId="1" xfId="0" applyNumberFormat="1" applyFont="1" applyFill="1" applyBorder="1" applyAlignment="1">
      <alignment horizontal="center" wrapText="1"/>
    </xf>
    <xf numFmtId="10" fontId="7" fillId="21" borderId="1" xfId="0" applyNumberFormat="1" applyFont="1" applyFill="1" applyBorder="1" applyAlignment="1">
      <alignment horizontal="center" wrapText="1"/>
    </xf>
    <xf numFmtId="3" fontId="8" fillId="25" borderId="1" xfId="0" applyNumberFormat="1" applyFont="1" applyFill="1" applyBorder="1" applyAlignment="1">
      <alignment horizontal="center" wrapText="1"/>
    </xf>
    <xf numFmtId="10" fontId="7" fillId="25" borderId="1" xfId="0" applyNumberFormat="1" applyFont="1" applyFill="1" applyBorder="1" applyAlignment="1">
      <alignment horizontal="center" wrapText="1"/>
    </xf>
    <xf numFmtId="3" fontId="8" fillId="26" borderId="1" xfId="0" applyNumberFormat="1" applyFont="1" applyFill="1" applyBorder="1" applyAlignment="1">
      <alignment horizontal="center" wrapText="1"/>
    </xf>
    <xf numFmtId="10" fontId="7" fillId="26" borderId="1" xfId="0" applyNumberFormat="1" applyFont="1" applyFill="1" applyBorder="1" applyAlignment="1">
      <alignment horizontal="center" wrapText="1"/>
    </xf>
    <xf numFmtId="10" fontId="7" fillId="4" borderId="1" xfId="0" applyNumberFormat="1" applyFont="1" applyFill="1" applyBorder="1" applyAlignment="1">
      <alignment horizontal="center" wrapText="1"/>
    </xf>
    <xf numFmtId="3" fontId="8" fillId="4" borderId="1" xfId="0" applyNumberFormat="1" applyFont="1" applyFill="1" applyBorder="1" applyAlignment="1">
      <alignment horizontal="center" wrapText="1"/>
    </xf>
    <xf numFmtId="1" fontId="8" fillId="26" borderId="1" xfId="0" applyNumberFormat="1" applyFont="1" applyFill="1" applyBorder="1" applyAlignment="1">
      <alignment horizontal="center" wrapText="1"/>
    </xf>
    <xf numFmtId="10" fontId="7" fillId="23" borderId="1" xfId="0" applyNumberFormat="1" applyFont="1" applyFill="1" applyBorder="1" applyAlignment="1">
      <alignment horizontal="center" wrapText="1"/>
    </xf>
    <xf numFmtId="3" fontId="8" fillId="23" borderId="1" xfId="0" applyNumberFormat="1" applyFont="1" applyFill="1" applyBorder="1" applyAlignment="1">
      <alignment horizontal="center" wrapText="1"/>
    </xf>
    <xf numFmtId="10" fontId="7" fillId="18" borderId="1" xfId="0" applyNumberFormat="1" applyFont="1" applyFill="1" applyBorder="1" applyAlignment="1">
      <alignment horizontal="center"/>
    </xf>
    <xf numFmtId="14" fontId="38" fillId="14" borderId="1" xfId="0" applyNumberFormat="1" applyFont="1" applyFill="1" applyBorder="1" applyAlignment="1" applyProtection="1">
      <alignment horizontal="center" vertical="center" wrapText="1"/>
      <protection locked="0"/>
    </xf>
    <xf numFmtId="0" fontId="8" fillId="0" borderId="1" xfId="0" applyFont="1" applyBorder="1" applyAlignment="1">
      <alignment horizontal="center" wrapText="1"/>
    </xf>
    <xf numFmtId="0" fontId="8" fillId="14" borderId="2" xfId="0" applyFont="1" applyFill="1" applyBorder="1" applyAlignment="1">
      <alignment horizontal="center" wrapText="1"/>
    </xf>
    <xf numFmtId="0" fontId="8" fillId="0" borderId="2" xfId="0" applyFont="1" applyBorder="1" applyAlignment="1">
      <alignment horizontal="center" wrapText="1"/>
    </xf>
    <xf numFmtId="0" fontId="21" fillId="0" borderId="0" xfId="0" applyFont="1" applyAlignment="1">
      <alignment horizontal="left" wrapText="1"/>
    </xf>
    <xf numFmtId="0" fontId="8" fillId="14" borderId="1" xfId="0" applyFont="1" applyFill="1" applyBorder="1" applyAlignment="1">
      <alignment horizontal="left" wrapText="1"/>
    </xf>
    <xf numFmtId="0" fontId="38" fillId="14" borderId="1" xfId="0" applyFont="1" applyFill="1" applyBorder="1" applyAlignment="1" applyProtection="1">
      <alignment horizontal="left" vertical="center" wrapText="1"/>
      <protection locked="0"/>
    </xf>
    <xf numFmtId="0" fontId="9" fillId="0" borderId="0" xfId="0" applyFont="1" applyAlignment="1">
      <alignment horizontal="left" wrapText="1"/>
    </xf>
    <xf numFmtId="0" fontId="8" fillId="0" borderId="1" xfId="0" applyFont="1" applyBorder="1" applyAlignment="1">
      <alignment wrapText="1"/>
    </xf>
    <xf numFmtId="3" fontId="4" fillId="0" borderId="0" xfId="0" applyNumberFormat="1" applyFont="1" applyAlignment="1">
      <alignment horizontal="left" wrapText="1"/>
    </xf>
    <xf numFmtId="0" fontId="23" fillId="0" borderId="1" xfId="0" applyFont="1" applyBorder="1" applyAlignment="1">
      <alignment horizontal="left"/>
    </xf>
    <xf numFmtId="0" fontId="23" fillId="0" borderId="1" xfId="0" applyFont="1" applyBorder="1"/>
    <xf numFmtId="0" fontId="23" fillId="14" borderId="1" xfId="0" applyFont="1" applyFill="1" applyBorder="1" applyAlignment="1">
      <alignment horizontal="left" wrapText="1"/>
    </xf>
    <xf numFmtId="1" fontId="9" fillId="2" borderId="5" xfId="0" applyNumberFormat="1" applyFont="1" applyFill="1" applyBorder="1" applyAlignment="1">
      <alignment horizontal="center" vertical="center" wrapText="1"/>
    </xf>
    <xf numFmtId="1" fontId="7" fillId="0" borderId="0" xfId="0" applyNumberFormat="1" applyFont="1" applyAlignment="1">
      <alignment horizontal="center" wrapText="1"/>
    </xf>
    <xf numFmtId="0" fontId="0" fillId="0" borderId="1" xfId="0" applyBorder="1"/>
    <xf numFmtId="0" fontId="0" fillId="14" borderId="1" xfId="0" applyFill="1" applyBorder="1" applyAlignment="1">
      <alignment horizontal="left" wrapText="1"/>
    </xf>
    <xf numFmtId="0" fontId="30" fillId="14" borderId="1" xfId="0" applyFont="1" applyFill="1" applyBorder="1" applyAlignment="1" applyProtection="1">
      <alignment horizontal="left" vertical="center" wrapText="1"/>
      <protection locked="0"/>
    </xf>
    <xf numFmtId="3" fontId="0" fillId="24" borderId="1" xfId="0" applyNumberFormat="1" applyFill="1" applyBorder="1" applyAlignment="1">
      <alignment horizontal="center" wrapText="1"/>
    </xf>
    <xf numFmtId="164" fontId="22" fillId="0" borderId="1" xfId="0" applyNumberFormat="1" applyFont="1" applyBorder="1" applyAlignment="1">
      <alignment horizontal="center"/>
    </xf>
    <xf numFmtId="0" fontId="1" fillId="17" borderId="0" xfId="0" applyFont="1" applyFill="1"/>
    <xf numFmtId="0" fontId="0" fillId="8" borderId="1" xfId="0" applyFill="1" applyBorder="1" applyAlignment="1">
      <alignment horizontal="center"/>
    </xf>
    <xf numFmtId="0" fontId="0" fillId="13" borderId="1" xfId="0" applyFill="1" applyBorder="1" applyAlignment="1">
      <alignment horizontal="center"/>
    </xf>
    <xf numFmtId="0" fontId="1" fillId="17" borderId="1" xfId="0" applyFont="1" applyFill="1" applyBorder="1"/>
    <xf numFmtId="0" fontId="0" fillId="17" borderId="1" xfId="0" applyFill="1" applyBorder="1" applyAlignment="1">
      <alignment horizontal="center"/>
    </xf>
    <xf numFmtId="0" fontId="1" fillId="5" borderId="1" xfId="0" applyFont="1" applyFill="1" applyBorder="1"/>
    <xf numFmtId="0" fontId="1" fillId="5" borderId="0" xfId="0" applyFont="1" applyFill="1"/>
    <xf numFmtId="0" fontId="0" fillId="0" borderId="0" xfId="0" applyAlignment="1">
      <alignment vertical="top" wrapText="1"/>
    </xf>
    <xf numFmtId="0" fontId="0" fillId="13" borderId="1" xfId="0" applyFill="1" applyBorder="1"/>
    <xf numFmtId="10" fontId="0" fillId="13" borderId="1" xfId="0" applyNumberFormat="1" applyFill="1" applyBorder="1" applyAlignment="1">
      <alignment horizontal="center"/>
    </xf>
    <xf numFmtId="0" fontId="0" fillId="13" borderId="1" xfId="0" applyFill="1" applyBorder="1" applyAlignment="1">
      <alignment horizontal="center" wrapText="1"/>
    </xf>
    <xf numFmtId="0" fontId="0" fillId="9" borderId="1" xfId="0" applyFill="1" applyBorder="1"/>
    <xf numFmtId="0" fontId="0" fillId="8" borderId="1" xfId="0" applyFill="1" applyBorder="1"/>
    <xf numFmtId="9" fontId="0" fillId="13" borderId="1" xfId="0" applyNumberFormat="1" applyFill="1" applyBorder="1" applyAlignment="1">
      <alignment horizontal="center"/>
    </xf>
    <xf numFmtId="0" fontId="1" fillId="5" borderId="1" xfId="0" applyFont="1" applyFill="1" applyBorder="1" applyAlignment="1">
      <alignment horizontal="left"/>
    </xf>
    <xf numFmtId="0" fontId="0" fillId="8" borderId="1" xfId="0" applyFill="1" applyBorder="1" applyAlignment="1">
      <alignment horizontal="left"/>
    </xf>
    <xf numFmtId="0" fontId="0" fillId="0" borderId="1" xfId="0" applyBorder="1" applyAlignment="1">
      <alignment horizontal="center" vertical="center"/>
    </xf>
    <xf numFmtId="0" fontId="0" fillId="0" borderId="14" xfId="0" applyBorder="1" applyAlignment="1">
      <alignment vertical="center" wrapText="1"/>
    </xf>
    <xf numFmtId="0" fontId="6" fillId="28" borderId="15" xfId="0" applyFont="1" applyFill="1" applyBorder="1" applyAlignment="1">
      <alignment vertical="center" wrapText="1"/>
    </xf>
    <xf numFmtId="0" fontId="6" fillId="28" borderId="16" xfId="0" applyFont="1" applyFill="1" applyBorder="1" applyAlignment="1">
      <alignment horizontal="center" vertical="center" wrapText="1"/>
    </xf>
    <xf numFmtId="10" fontId="9" fillId="2" borderId="5"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7" xfId="0" applyBorder="1" applyAlignment="1">
      <alignment vertical="center"/>
    </xf>
    <xf numFmtId="0" fontId="0" fillId="0" borderId="17" xfId="0" applyBorder="1" applyAlignment="1">
      <alignment vertical="center" wrapText="1"/>
    </xf>
    <xf numFmtId="10" fontId="7" fillId="12" borderId="1" xfId="0" applyNumberFormat="1" applyFont="1" applyFill="1" applyBorder="1" applyAlignment="1">
      <alignment horizontal="center"/>
    </xf>
    <xf numFmtId="1" fontId="8" fillId="26" borderId="1" xfId="0" applyNumberFormat="1" applyFont="1" applyFill="1" applyBorder="1" applyAlignment="1">
      <alignment horizontal="center"/>
    </xf>
    <xf numFmtId="10" fontId="7" fillId="26" borderId="1" xfId="0" applyNumberFormat="1" applyFont="1" applyFill="1" applyBorder="1" applyAlignment="1">
      <alignment horizontal="center"/>
    </xf>
    <xf numFmtId="10" fontId="8" fillId="26" borderId="1" xfId="0" applyNumberFormat="1" applyFont="1" applyFill="1" applyBorder="1" applyAlignment="1">
      <alignment horizontal="center"/>
    </xf>
    <xf numFmtId="1" fontId="8" fillId="22" borderId="1" xfId="0" applyNumberFormat="1" applyFont="1" applyFill="1" applyBorder="1" applyAlignment="1">
      <alignment horizontal="center"/>
    </xf>
    <xf numFmtId="0" fontId="8" fillId="22" borderId="1" xfId="0" applyFont="1" applyFill="1" applyBorder="1" applyAlignment="1">
      <alignment horizontal="center"/>
    </xf>
    <xf numFmtId="10" fontId="7" fillId="22" borderId="1" xfId="0" applyNumberFormat="1" applyFont="1" applyFill="1" applyBorder="1" applyAlignment="1">
      <alignment horizontal="center"/>
    </xf>
    <xf numFmtId="10" fontId="8" fillId="22" borderId="1" xfId="0" applyNumberFormat="1" applyFont="1" applyFill="1" applyBorder="1" applyAlignment="1">
      <alignment horizont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9" fillId="0" borderId="1" xfId="0" applyFont="1" applyBorder="1" applyAlignment="1">
      <alignment horizontal="left" wrapText="1"/>
    </xf>
    <xf numFmtId="0" fontId="18" fillId="0" borderId="0" xfId="0" applyFont="1" applyAlignment="1">
      <alignment wrapText="1"/>
    </xf>
    <xf numFmtId="0" fontId="8" fillId="0" borderId="0" xfId="0" applyFont="1" applyAlignment="1">
      <alignment horizontal="center" vertical="center" wrapText="1"/>
    </xf>
    <xf numFmtId="0" fontId="8" fillId="0" borderId="0" xfId="0" applyFont="1" applyAlignment="1">
      <alignment wrapText="1"/>
    </xf>
    <xf numFmtId="0" fontId="7" fillId="18" borderId="2" xfId="1" applyNumberFormat="1" applyFont="1" applyFill="1" applyBorder="1" applyAlignment="1">
      <alignment horizontal="center" wrapText="1"/>
    </xf>
    <xf numFmtId="0" fontId="23" fillId="0" borderId="1" xfId="0" applyFont="1" applyBorder="1" applyAlignment="1">
      <alignment horizontal="left" wrapText="1"/>
    </xf>
    <xf numFmtId="0" fontId="1" fillId="12" borderId="1" xfId="0" applyFont="1" applyFill="1" applyBorder="1"/>
    <xf numFmtId="0" fontId="1" fillId="0" borderId="0" xfId="0" applyFont="1" applyAlignment="1">
      <alignment horizontal="center"/>
    </xf>
    <xf numFmtId="0" fontId="1" fillId="12" borderId="1" xfId="0" applyFont="1" applyFill="1" applyBorder="1" applyAlignment="1">
      <alignment horizontal="center" wrapText="1"/>
    </xf>
    <xf numFmtId="0" fontId="1" fillId="12" borderId="1" xfId="0" applyFont="1" applyFill="1" applyBorder="1" applyAlignment="1">
      <alignment horizontal="center"/>
    </xf>
    <xf numFmtId="0" fontId="0" fillId="6" borderId="1" xfId="0" applyFill="1" applyBorder="1" applyAlignment="1">
      <alignment horizontal="center"/>
    </xf>
    <xf numFmtId="0" fontId="0" fillId="0" borderId="5" xfId="0" applyBorder="1" applyAlignment="1">
      <alignment horizontal="center"/>
    </xf>
    <xf numFmtId="10" fontId="11" fillId="5" borderId="8" xfId="0" applyNumberFormat="1" applyFont="1" applyFill="1" applyBorder="1" applyAlignment="1">
      <alignment horizontal="center" vertical="center" wrapText="1"/>
    </xf>
    <xf numFmtId="9" fontId="8" fillId="25" borderId="1" xfId="1" applyFont="1" applyFill="1" applyBorder="1" applyAlignment="1">
      <alignment horizontal="center" wrapText="1"/>
    </xf>
    <xf numFmtId="166" fontId="9" fillId="5" borderId="5" xfId="0" applyNumberFormat="1" applyFont="1" applyFill="1" applyBorder="1" applyAlignment="1">
      <alignment horizontal="center" vertical="center" wrapText="1"/>
    </xf>
    <xf numFmtId="166" fontId="38" fillId="18" borderId="1" xfId="0" applyNumberFormat="1" applyFont="1" applyFill="1" applyBorder="1" applyAlignment="1">
      <alignment horizontal="center" wrapText="1"/>
    </xf>
    <xf numFmtId="166" fontId="8" fillId="18" borderId="1" xfId="0" applyNumberFormat="1" applyFont="1" applyFill="1" applyBorder="1" applyAlignment="1">
      <alignment horizontal="center" wrapText="1"/>
    </xf>
    <xf numFmtId="166" fontId="8" fillId="0" borderId="0" xfId="0" applyNumberFormat="1" applyFont="1" applyAlignment="1">
      <alignment horizontal="center" wrapText="1"/>
    </xf>
    <xf numFmtId="0" fontId="8" fillId="24" borderId="1" xfId="0" applyFont="1" applyFill="1" applyBorder="1" applyAlignment="1">
      <alignment horizontal="center" wrapText="1"/>
    </xf>
    <xf numFmtId="16" fontId="8" fillId="24" borderId="1" xfId="0" applyNumberFormat="1" applyFont="1" applyFill="1" applyBorder="1" applyAlignment="1">
      <alignment horizontal="center" wrapText="1"/>
    </xf>
    <xf numFmtId="10" fontId="7" fillId="4" borderId="1" xfId="1" applyNumberFormat="1" applyFont="1" applyFill="1" applyBorder="1" applyAlignment="1">
      <alignment horizontal="center" wrapText="1"/>
    </xf>
    <xf numFmtId="10" fontId="7" fillId="22" borderId="1" xfId="1" applyNumberFormat="1" applyFont="1" applyFill="1" applyBorder="1" applyAlignment="1">
      <alignment horizontal="center"/>
    </xf>
    <xf numFmtId="1" fontId="7" fillId="0" borderId="0" xfId="0" applyNumberFormat="1" applyFont="1" applyAlignment="1">
      <alignment horizontal="center"/>
    </xf>
    <xf numFmtId="0" fontId="0" fillId="0" borderId="0" xfId="0" applyAlignment="1">
      <alignment horizontal="center" vertical="center"/>
    </xf>
    <xf numFmtId="0" fontId="10" fillId="3" borderId="17" xfId="0" applyFont="1" applyFill="1" applyBorder="1" applyAlignment="1">
      <alignment horizontal="center" vertical="center" wrapText="1"/>
    </xf>
    <xf numFmtId="0" fontId="10" fillId="3" borderId="17" xfId="0" applyFont="1" applyFill="1" applyBorder="1" applyAlignment="1" applyProtection="1">
      <alignment horizontal="center" vertical="center" wrapText="1"/>
      <protection locked="0"/>
    </xf>
    <xf numFmtId="0" fontId="9" fillId="3" borderId="17" xfId="0" applyFont="1" applyFill="1" applyBorder="1" applyAlignment="1">
      <alignment horizontal="center" vertical="center" wrapText="1"/>
    </xf>
    <xf numFmtId="0" fontId="1" fillId="21" borderId="17" xfId="0" applyFont="1" applyFill="1" applyBorder="1" applyAlignment="1">
      <alignment horizontal="left" vertical="center" wrapText="1"/>
    </xf>
    <xf numFmtId="0" fontId="0" fillId="21" borderId="5" xfId="0" applyFill="1" applyBorder="1" applyAlignment="1">
      <alignment horizontal="center" vertical="center"/>
    </xf>
    <xf numFmtId="0" fontId="0" fillId="21" borderId="4" xfId="0" applyFill="1" applyBorder="1" applyAlignment="1">
      <alignment horizontal="center" vertical="center"/>
    </xf>
    <xf numFmtId="0" fontId="0" fillId="21" borderId="1" xfId="0" applyFill="1" applyBorder="1" applyAlignment="1">
      <alignment horizontal="center" vertical="center"/>
    </xf>
    <xf numFmtId="0" fontId="1" fillId="22" borderId="17" xfId="0" applyFont="1" applyFill="1" applyBorder="1" applyAlignment="1">
      <alignment horizontal="left" wrapText="1"/>
    </xf>
    <xf numFmtId="0" fontId="0" fillId="22" borderId="4" xfId="0" applyFill="1" applyBorder="1" applyAlignment="1">
      <alignment horizontal="center" vertical="center"/>
    </xf>
    <xf numFmtId="0" fontId="0" fillId="22" borderId="1" xfId="0" applyFill="1" applyBorder="1" applyAlignment="1">
      <alignment horizontal="center" vertical="center"/>
    </xf>
    <xf numFmtId="0" fontId="1" fillId="22" borderId="17" xfId="0" applyFont="1" applyFill="1" applyBorder="1" applyAlignment="1">
      <alignment horizontal="left" vertical="center" wrapText="1"/>
    </xf>
    <xf numFmtId="0" fontId="1" fillId="18" borderId="17" xfId="0" applyFont="1" applyFill="1" applyBorder="1" applyAlignment="1">
      <alignment horizontal="left" vertical="center" wrapText="1"/>
    </xf>
    <xf numFmtId="0" fontId="0" fillId="18" borderId="1" xfId="0" applyFill="1" applyBorder="1" applyAlignment="1">
      <alignment horizontal="center" vertical="center"/>
    </xf>
    <xf numFmtId="0" fontId="1" fillId="12" borderId="17" xfId="0" applyFont="1" applyFill="1" applyBorder="1" applyAlignment="1">
      <alignment horizontal="left" vertical="center" wrapText="1"/>
    </xf>
    <xf numFmtId="0" fontId="0" fillId="12" borderId="4" xfId="0" applyFill="1" applyBorder="1" applyAlignment="1">
      <alignment horizontal="center" vertical="center"/>
    </xf>
    <xf numFmtId="0" fontId="0" fillId="12" borderId="1" xfId="0" applyFill="1" applyBorder="1" applyAlignment="1">
      <alignment horizontal="center" vertical="center"/>
    </xf>
    <xf numFmtId="0" fontId="1" fillId="23" borderId="17" xfId="0" applyFont="1" applyFill="1" applyBorder="1" applyAlignment="1">
      <alignment horizontal="left" vertical="center" wrapText="1"/>
    </xf>
    <xf numFmtId="0" fontId="0" fillId="23" borderId="4" xfId="0" applyFill="1" applyBorder="1" applyAlignment="1">
      <alignment horizontal="center" vertical="center"/>
    </xf>
    <xf numFmtId="0" fontId="0" fillId="23" borderId="1" xfId="0" applyFill="1" applyBorder="1" applyAlignment="1">
      <alignment horizontal="center" vertical="center"/>
    </xf>
    <xf numFmtId="0" fontId="12" fillId="7" borderId="5" xfId="0" applyFont="1" applyFill="1" applyBorder="1" applyAlignment="1">
      <alignment horizontal="center" vertical="center" wrapText="1"/>
    </xf>
    <xf numFmtId="0" fontId="1" fillId="25" borderId="17" xfId="0" applyFont="1" applyFill="1" applyBorder="1" applyAlignment="1">
      <alignment horizontal="left" vertical="center" wrapText="1"/>
    </xf>
    <xf numFmtId="0" fontId="0" fillId="25" borderId="4" xfId="0" applyFill="1" applyBorder="1" applyAlignment="1">
      <alignment horizontal="center" vertical="center"/>
    </xf>
    <xf numFmtId="0" fontId="9" fillId="5" borderId="1" xfId="0" applyFont="1" applyFill="1" applyBorder="1" applyAlignment="1">
      <alignment horizontal="center" vertical="center" wrapText="1"/>
    </xf>
    <xf numFmtId="0" fontId="1" fillId="25" borderId="1" xfId="0" applyFont="1" applyFill="1" applyBorder="1" applyAlignment="1">
      <alignment horizontal="center" vertical="center"/>
    </xf>
    <xf numFmtId="0" fontId="1" fillId="20" borderId="1" xfId="0" applyFont="1" applyFill="1" applyBorder="1" applyAlignment="1">
      <alignment horizontal="center" vertical="center" wrapText="1"/>
    </xf>
    <xf numFmtId="0" fontId="1" fillId="20" borderId="1" xfId="0" applyFont="1" applyFill="1" applyBorder="1" applyAlignment="1">
      <alignment horizontal="center" vertical="center"/>
    </xf>
    <xf numFmtId="164" fontId="31" fillId="16" borderId="2" xfId="0" applyNumberFormat="1" applyFont="1" applyFill="1" applyBorder="1" applyAlignment="1" applyProtection="1">
      <alignment horizontal="center" vertical="center"/>
      <protection hidden="1"/>
    </xf>
    <xf numFmtId="10" fontId="27" fillId="14" borderId="1" xfId="0" applyNumberFormat="1" applyFont="1" applyFill="1" applyBorder="1" applyAlignment="1">
      <alignment horizontal="center" wrapText="1"/>
    </xf>
    <xf numFmtId="164" fontId="31" fillId="16" borderId="8" xfId="0" applyNumberFormat="1" applyFont="1" applyFill="1" applyBorder="1" applyAlignment="1" applyProtection="1">
      <alignment horizontal="center" vertical="center"/>
      <protection hidden="1"/>
    </xf>
    <xf numFmtId="164" fontId="31" fillId="16" borderId="10" xfId="0" applyNumberFormat="1" applyFont="1" applyFill="1" applyBorder="1" applyAlignment="1" applyProtection="1">
      <alignment horizontal="center" vertical="center"/>
      <protection hidden="1"/>
    </xf>
    <xf numFmtId="0" fontId="8" fillId="6" borderId="1" xfId="0" applyFont="1" applyFill="1" applyBorder="1" applyAlignment="1">
      <alignment horizontal="center" wrapText="1"/>
    </xf>
    <xf numFmtId="167" fontId="9" fillId="2" borderId="5" xfId="0" applyNumberFormat="1" applyFont="1" applyFill="1" applyBorder="1" applyAlignment="1">
      <alignment horizontal="center" vertical="center" wrapText="1"/>
    </xf>
    <xf numFmtId="167" fontId="8" fillId="22" borderId="1" xfId="0" applyNumberFormat="1" applyFont="1" applyFill="1" applyBorder="1" applyAlignment="1">
      <alignment horizontal="center" wrapText="1"/>
    </xf>
    <xf numFmtId="167" fontId="8" fillId="0" borderId="0" xfId="0" applyNumberFormat="1" applyFont="1" applyAlignment="1">
      <alignment horizontal="center" wrapText="1"/>
    </xf>
    <xf numFmtId="0" fontId="9" fillId="5" borderId="5" xfId="0" applyFont="1" applyFill="1" applyBorder="1" applyAlignment="1">
      <alignment horizontal="center" vertical="center" wrapText="1"/>
    </xf>
    <xf numFmtId="0" fontId="41" fillId="21" borderId="5" xfId="0" applyFont="1" applyFill="1" applyBorder="1" applyAlignment="1">
      <alignment horizontal="center" vertical="center"/>
    </xf>
    <xf numFmtId="0" fontId="39" fillId="20" borderId="1" xfId="0" applyFont="1" applyFill="1" applyBorder="1" applyAlignment="1">
      <alignment horizontal="center" vertical="center" wrapText="1"/>
    </xf>
    <xf numFmtId="2" fontId="8" fillId="25" borderId="1" xfId="0" applyNumberFormat="1" applyFont="1" applyFill="1" applyBorder="1" applyAlignment="1">
      <alignment horizontal="center" wrapText="1"/>
    </xf>
    <xf numFmtId="0" fontId="42" fillId="25" borderId="1" xfId="0" applyFont="1" applyFill="1" applyBorder="1" applyAlignment="1">
      <alignment horizontal="center"/>
    </xf>
    <xf numFmtId="10" fontId="8" fillId="25" borderId="1" xfId="1" applyNumberFormat="1" applyFont="1" applyFill="1" applyBorder="1" applyAlignment="1">
      <alignment horizontal="center" wrapText="1"/>
    </xf>
    <xf numFmtId="10" fontId="43" fillId="2" borderId="1" xfId="0" applyNumberFormat="1" applyFont="1" applyFill="1" applyBorder="1" applyAlignment="1">
      <alignment horizontal="center" vertical="center" wrapText="1"/>
    </xf>
    <xf numFmtId="0" fontId="0" fillId="6" borderId="1" xfId="0" applyFill="1" applyBorder="1" applyAlignment="1">
      <alignment horizontal="center" vertical="center"/>
    </xf>
    <xf numFmtId="0" fontId="0" fillId="0" borderId="1" xfId="0" applyBorder="1" applyAlignment="1" applyProtection="1">
      <alignment horizontal="left" vertical="center"/>
      <protection locked="0"/>
    </xf>
    <xf numFmtId="0" fontId="0" fillId="27" borderId="1" xfId="0" applyFill="1" applyBorder="1" applyAlignment="1">
      <alignment horizontal="center"/>
    </xf>
    <xf numFmtId="10" fontId="12" fillId="14" borderId="1" xfId="0" applyNumberFormat="1" applyFont="1" applyFill="1" applyBorder="1" applyAlignment="1">
      <alignment horizontal="center" wrapText="1"/>
    </xf>
    <xf numFmtId="10" fontId="1" fillId="14" borderId="1" xfId="0" applyNumberFormat="1" applyFont="1" applyFill="1" applyBorder="1" applyAlignment="1">
      <alignment horizontal="center" wrapText="1"/>
    </xf>
    <xf numFmtId="10" fontId="12" fillId="14" borderId="1" xfId="0" applyNumberFormat="1" applyFont="1" applyFill="1" applyBorder="1" applyAlignment="1">
      <alignment horizontal="center"/>
    </xf>
    <xf numFmtId="10" fontId="1" fillId="14" borderId="1" xfId="0" applyNumberFormat="1" applyFont="1" applyFill="1" applyBorder="1" applyAlignment="1">
      <alignment horizontal="center"/>
    </xf>
    <xf numFmtId="10" fontId="12" fillId="14" borderId="11" xfId="0" applyNumberFormat="1" applyFont="1" applyFill="1" applyBorder="1" applyAlignment="1">
      <alignment horizontal="center"/>
    </xf>
    <xf numFmtId="10" fontId="12" fillId="14" borderId="11" xfId="0" applyNumberFormat="1" applyFont="1" applyFill="1" applyBorder="1" applyAlignment="1">
      <alignment horizontal="center" wrapText="1"/>
    </xf>
    <xf numFmtId="10" fontId="1" fillId="14" borderId="11" xfId="0" applyNumberFormat="1" applyFont="1" applyFill="1" applyBorder="1" applyAlignment="1">
      <alignment horizontal="center" wrapText="1"/>
    </xf>
    <xf numFmtId="10" fontId="44" fillId="14" borderId="1" xfId="0" applyNumberFormat="1" applyFont="1" applyFill="1" applyBorder="1" applyAlignment="1">
      <alignment horizontal="center" wrapText="1"/>
    </xf>
    <xf numFmtId="10" fontId="45" fillId="14" borderId="1" xfId="0" applyNumberFormat="1" applyFont="1" applyFill="1" applyBorder="1" applyAlignment="1">
      <alignment horizontal="center" wrapText="1"/>
    </xf>
    <xf numFmtId="166" fontId="0" fillId="0" borderId="1" xfId="0" applyNumberFormat="1" applyBorder="1" applyAlignment="1">
      <alignment horizont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5" borderId="1" xfId="0" applyFill="1" applyBorder="1" applyAlignment="1">
      <alignment horizontal="center" vertical="center" wrapText="1"/>
    </xf>
    <xf numFmtId="166" fontId="0" fillId="5" borderId="1" xfId="0" applyNumberFormat="1" applyFill="1" applyBorder="1" applyAlignment="1">
      <alignment horizontal="center" vertical="center" wrapText="1"/>
    </xf>
    <xf numFmtId="166" fontId="0" fillId="21" borderId="23" xfId="0" applyNumberFormat="1" applyFill="1" applyBorder="1" applyAlignment="1">
      <alignment horizontal="center" wrapText="1"/>
    </xf>
    <xf numFmtId="4" fontId="0" fillId="0" borderId="5" xfId="0" applyNumberFormat="1" applyBorder="1" applyAlignment="1">
      <alignment horizontal="center"/>
    </xf>
    <xf numFmtId="166" fontId="0" fillId="21" borderId="9" xfId="0" applyNumberFormat="1" applyFill="1" applyBorder="1" applyAlignment="1">
      <alignment horizontal="center" wrapText="1"/>
    </xf>
    <xf numFmtId="4" fontId="0" fillId="0" borderId="1" xfId="0" applyNumberFormat="1" applyBorder="1" applyAlignment="1">
      <alignment horizontal="center"/>
    </xf>
    <xf numFmtId="4" fontId="0" fillId="14" borderId="1" xfId="0" applyNumberFormat="1" applyFill="1" applyBorder="1" applyAlignment="1">
      <alignment horizontal="center"/>
    </xf>
    <xf numFmtId="166" fontId="0" fillId="0" borderId="0" xfId="0" applyNumberFormat="1" applyAlignment="1">
      <alignment horizontal="center" wrapText="1"/>
    </xf>
    <xf numFmtId="166" fontId="30" fillId="18" borderId="1" xfId="0" applyNumberFormat="1" applyFont="1" applyFill="1" applyBorder="1" applyAlignment="1">
      <alignment horizontal="center" wrapText="1"/>
    </xf>
    <xf numFmtId="0" fontId="0" fillId="4" borderId="1" xfId="0" applyFill="1" applyBorder="1" applyAlignment="1">
      <alignment horizontal="center" wrapText="1"/>
    </xf>
    <xf numFmtId="0" fontId="0" fillId="24" borderId="1" xfId="0" applyFill="1" applyBorder="1" applyAlignment="1">
      <alignment horizontal="center" wrapText="1"/>
    </xf>
    <xf numFmtId="0" fontId="0" fillId="0" borderId="1" xfId="0" applyBorder="1" applyAlignment="1">
      <alignment horizontal="left" wrapText="1"/>
    </xf>
    <xf numFmtId="44" fontId="23" fillId="14" borderId="1" xfId="2" applyFont="1" applyFill="1" applyBorder="1" applyAlignment="1">
      <alignment horizontal="center"/>
    </xf>
    <xf numFmtId="44" fontId="23" fillId="14" borderId="1" xfId="2" applyFont="1" applyFill="1" applyBorder="1" applyAlignment="1">
      <alignment horizontal="center" wrapText="1"/>
    </xf>
    <xf numFmtId="44" fontId="23" fillId="0" borderId="1" xfId="2" applyFont="1" applyBorder="1" applyAlignment="1">
      <alignment horizontal="center"/>
    </xf>
    <xf numFmtId="0" fontId="39" fillId="22" borderId="1" xfId="0" applyFont="1" applyFill="1" applyBorder="1" applyAlignment="1">
      <alignment horizontal="center" vertical="center"/>
    </xf>
    <xf numFmtId="10" fontId="25" fillId="4" borderId="2" xfId="0" applyNumberFormat="1" applyFont="1" applyFill="1" applyBorder="1" applyAlignment="1">
      <alignment horizontal="center"/>
    </xf>
    <xf numFmtId="10" fontId="26" fillId="14" borderId="2" xfId="0" applyNumberFormat="1" applyFont="1" applyFill="1" applyBorder="1" applyAlignment="1">
      <alignment horizontal="center" wrapText="1"/>
    </xf>
    <xf numFmtId="10" fontId="25" fillId="3" borderId="1" xfId="0" applyNumberFormat="1" applyFont="1" applyFill="1" applyBorder="1" applyAlignment="1">
      <alignment horizontal="center" vertical="center" wrapText="1"/>
    </xf>
    <xf numFmtId="0" fontId="0" fillId="8" borderId="1" xfId="0" applyFill="1" applyBorder="1" applyAlignment="1">
      <alignment horizontal="center" wrapText="1"/>
    </xf>
    <xf numFmtId="9" fontId="0" fillId="8" borderId="1" xfId="0" applyNumberFormat="1" applyFill="1" applyBorder="1" applyAlignment="1">
      <alignment horizontal="center" wrapText="1"/>
    </xf>
    <xf numFmtId="165" fontId="0" fillId="0" borderId="1" xfId="0" applyNumberFormat="1" applyBorder="1" applyAlignment="1">
      <alignment horizontal="center"/>
    </xf>
    <xf numFmtId="0" fontId="41" fillId="21" borderId="1" xfId="0" applyFont="1" applyFill="1" applyBorder="1" applyAlignment="1">
      <alignment horizontal="center" vertical="center"/>
    </xf>
    <xf numFmtId="0" fontId="7" fillId="29" borderId="0" xfId="0" applyFont="1" applyFill="1"/>
    <xf numFmtId="0" fontId="8" fillId="14" borderId="0" xfId="0" applyFont="1" applyFill="1" applyAlignment="1">
      <alignment horizontal="center" wrapText="1"/>
    </xf>
    <xf numFmtId="0" fontId="8" fillId="14" borderId="0" xfId="0" applyFont="1" applyFill="1"/>
    <xf numFmtId="0" fontId="9" fillId="14" borderId="0" xfId="0" applyFont="1" applyFill="1" applyAlignment="1">
      <alignment horizontal="left" wrapText="1"/>
    </xf>
    <xf numFmtId="3" fontId="8" fillId="14" borderId="0" xfId="0" applyNumberFormat="1" applyFont="1" applyFill="1" applyAlignment="1">
      <alignment horizontal="center" wrapText="1"/>
    </xf>
    <xf numFmtId="167" fontId="8" fillId="14" borderId="0" xfId="0" applyNumberFormat="1" applyFont="1" applyFill="1" applyAlignment="1">
      <alignment horizontal="center" wrapText="1"/>
    </xf>
    <xf numFmtId="166" fontId="38" fillId="14" borderId="0" xfId="0" applyNumberFormat="1" applyFont="1" applyFill="1" applyAlignment="1">
      <alignment horizontal="center" wrapText="1"/>
    </xf>
    <xf numFmtId="166" fontId="8" fillId="14" borderId="0" xfId="0" applyNumberFormat="1" applyFont="1" applyFill="1" applyAlignment="1">
      <alignment horizontal="center" wrapText="1"/>
    </xf>
    <xf numFmtId="10" fontId="7" fillId="14" borderId="0" xfId="0" applyNumberFormat="1" applyFont="1" applyFill="1" applyAlignment="1">
      <alignment horizontal="center" wrapText="1"/>
    </xf>
    <xf numFmtId="1" fontId="8" fillId="14" borderId="0" xfId="0" applyNumberFormat="1" applyFont="1" applyFill="1" applyAlignment="1">
      <alignment horizontal="center" wrapText="1"/>
    </xf>
    <xf numFmtId="0" fontId="7" fillId="14" borderId="0" xfId="1" applyNumberFormat="1" applyFont="1" applyFill="1" applyBorder="1" applyAlignment="1">
      <alignment horizontal="center" wrapText="1"/>
    </xf>
    <xf numFmtId="1" fontId="8" fillId="14" borderId="0" xfId="0" applyNumberFormat="1" applyFont="1" applyFill="1" applyAlignment="1">
      <alignment horizontal="center"/>
    </xf>
    <xf numFmtId="10" fontId="8" fillId="14" borderId="0" xfId="0" applyNumberFormat="1" applyFont="1" applyFill="1" applyAlignment="1">
      <alignment horizontal="center"/>
    </xf>
    <xf numFmtId="0" fontId="8" fillId="14" borderId="0" xfId="0" applyFont="1" applyFill="1" applyAlignment="1">
      <alignment horizontal="center"/>
    </xf>
    <xf numFmtId="10" fontId="7" fillId="14" borderId="0" xfId="1" applyNumberFormat="1" applyFont="1" applyFill="1" applyBorder="1" applyAlignment="1">
      <alignment horizontal="center"/>
    </xf>
    <xf numFmtId="10" fontId="7" fillId="14" borderId="0" xfId="0" applyNumberFormat="1" applyFont="1" applyFill="1" applyAlignment="1">
      <alignment horizontal="center"/>
    </xf>
    <xf numFmtId="10" fontId="8" fillId="14" borderId="0" xfId="1" applyNumberFormat="1" applyFont="1" applyFill="1" applyBorder="1" applyAlignment="1">
      <alignment horizontal="center" wrapText="1"/>
    </xf>
    <xf numFmtId="9" fontId="8" fillId="14" borderId="0" xfId="1" applyFont="1" applyFill="1" applyBorder="1" applyAlignment="1">
      <alignment horizontal="center" wrapText="1"/>
    </xf>
    <xf numFmtId="2" fontId="8" fillId="14" borderId="0" xfId="0" applyNumberFormat="1" applyFont="1" applyFill="1" applyAlignment="1">
      <alignment horizontal="center" wrapText="1"/>
    </xf>
    <xf numFmtId="0" fontId="8" fillId="14" borderId="0" xfId="0" applyFont="1" applyFill="1" applyAlignment="1">
      <alignment wrapText="1"/>
    </xf>
    <xf numFmtId="0" fontId="1" fillId="14" borderId="1" xfId="0" applyFont="1" applyFill="1" applyBorder="1" applyAlignment="1">
      <alignment horizontal="center"/>
    </xf>
    <xf numFmtId="0" fontId="26" fillId="14" borderId="2" xfId="0" applyFont="1" applyFill="1" applyBorder="1" applyAlignment="1">
      <alignment horizontal="center" wrapText="1"/>
    </xf>
    <xf numFmtId="0" fontId="28" fillId="14" borderId="1" xfId="0" applyFont="1" applyFill="1" applyBorder="1" applyAlignment="1">
      <alignment horizontal="center"/>
    </xf>
    <xf numFmtId="0" fontId="46" fillId="0" borderId="3" xfId="0" applyFont="1" applyBorder="1"/>
    <xf numFmtId="0" fontId="23" fillId="3" borderId="1" xfId="0" applyFont="1" applyFill="1" applyBorder="1" applyAlignment="1">
      <alignment horizontal="center" vertical="center" wrapText="1"/>
    </xf>
    <xf numFmtId="0" fontId="30" fillId="14" borderId="1" xfId="0" applyFont="1" applyFill="1" applyBorder="1" applyAlignment="1">
      <alignment horizontal="center" wrapText="1"/>
    </xf>
    <xf numFmtId="0" fontId="0" fillId="14" borderId="1" xfId="0" applyFill="1" applyBorder="1" applyAlignment="1">
      <alignment horizontal="center" wrapText="1"/>
    </xf>
    <xf numFmtId="0" fontId="30" fillId="14" borderId="1" xfId="0" applyFont="1" applyFill="1" applyBorder="1" applyAlignment="1">
      <alignment horizontal="center"/>
    </xf>
    <xf numFmtId="0" fontId="30" fillId="14" borderId="2" xfId="0" applyFont="1" applyFill="1" applyBorder="1" applyAlignment="1">
      <alignment horizontal="center" wrapText="1"/>
    </xf>
    <xf numFmtId="0" fontId="0" fillId="14" borderId="2" xfId="0" applyFill="1" applyBorder="1" applyAlignment="1">
      <alignment horizontal="center" wrapText="1"/>
    </xf>
    <xf numFmtId="0" fontId="30" fillId="14" borderId="2" xfId="0" applyFont="1" applyFill="1" applyBorder="1" applyAlignment="1">
      <alignment horizontal="center"/>
    </xf>
    <xf numFmtId="0" fontId="30" fillId="14" borderId="11" xfId="0" applyFont="1" applyFill="1" applyBorder="1" applyAlignment="1">
      <alignment horizontal="center" wrapText="1"/>
    </xf>
    <xf numFmtId="0" fontId="0" fillId="14" borderId="11" xfId="0" applyFill="1" applyBorder="1" applyAlignment="1">
      <alignment horizontal="center" wrapText="1"/>
    </xf>
    <xf numFmtId="0" fontId="0" fillId="14" borderId="2" xfId="0" applyFill="1" applyBorder="1" applyAlignment="1">
      <alignment horizontal="center"/>
    </xf>
    <xf numFmtId="0" fontId="47" fillId="14" borderId="1" xfId="0" applyFont="1" applyFill="1" applyBorder="1" applyAlignment="1">
      <alignment horizontal="center" wrapText="1"/>
    </xf>
    <xf numFmtId="0" fontId="47" fillId="14" borderId="2" xfId="0" applyFont="1" applyFill="1" applyBorder="1" applyAlignment="1">
      <alignment horizontal="center" wrapText="1"/>
    </xf>
    <xf numFmtId="0" fontId="46" fillId="0" borderId="1" xfId="0" applyFont="1" applyBorder="1" applyAlignment="1">
      <alignment horizontal="center" wrapText="1"/>
    </xf>
    <xf numFmtId="0" fontId="46" fillId="0" borderId="0" xfId="0" applyFont="1" applyAlignment="1">
      <alignment horizontal="center" wrapText="1"/>
    </xf>
    <xf numFmtId="0" fontId="26" fillId="14" borderId="1" xfId="0" applyFont="1" applyFill="1" applyBorder="1" applyAlignment="1">
      <alignment horizontal="center"/>
    </xf>
    <xf numFmtId="0" fontId="26" fillId="14" borderId="1" xfId="0" applyFont="1" applyFill="1" applyBorder="1" applyAlignment="1">
      <alignment horizontal="center" wrapText="1"/>
    </xf>
    <xf numFmtId="0" fontId="48" fillId="14" borderId="1" xfId="0" applyFont="1" applyFill="1" applyBorder="1" applyAlignment="1">
      <alignment horizontal="center"/>
    </xf>
    <xf numFmtId="0" fontId="48" fillId="0" borderId="0" xfId="0" applyFont="1"/>
    <xf numFmtId="0" fontId="0" fillId="4" borderId="1" xfId="0" applyFill="1" applyBorder="1" applyAlignment="1">
      <alignment horizontal="center"/>
    </xf>
    <xf numFmtId="0" fontId="0" fillId="4" borderId="2" xfId="0" applyFill="1" applyBorder="1" applyAlignment="1">
      <alignment horizontal="center"/>
    </xf>
    <xf numFmtId="0" fontId="35" fillId="0" borderId="0" xfId="0" applyFont="1" applyAlignment="1">
      <alignment horizontal="center"/>
    </xf>
    <xf numFmtId="0" fontId="0" fillId="30" borderId="1" xfId="0" applyFill="1" applyBorder="1" applyAlignment="1">
      <alignment horizontal="center"/>
    </xf>
    <xf numFmtId="0" fontId="25" fillId="14" borderId="1" xfId="0" applyFont="1" applyFill="1" applyBorder="1" applyAlignment="1">
      <alignment horizontal="center"/>
    </xf>
    <xf numFmtId="0" fontId="14" fillId="22" borderId="7" xfId="0" applyFont="1" applyFill="1" applyBorder="1" applyAlignment="1">
      <alignment horizontal="left"/>
    </xf>
    <xf numFmtId="0" fontId="14" fillId="22" borderId="0" xfId="0" applyFont="1" applyFill="1" applyAlignment="1">
      <alignment horizontal="left"/>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6" fillId="15" borderId="1" xfId="0" applyFont="1" applyFill="1" applyBorder="1" applyAlignment="1">
      <alignment horizontal="left" vertical="center"/>
    </xf>
    <xf numFmtId="0" fontId="6" fillId="20" borderId="1" xfId="0" applyFont="1" applyFill="1" applyBorder="1" applyAlignment="1">
      <alignment horizontal="center" vertical="center" wrapText="1"/>
    </xf>
    <xf numFmtId="0" fontId="6" fillId="15" borderId="3" xfId="0" applyFont="1" applyFill="1" applyBorder="1" applyAlignment="1">
      <alignment horizontal="left" wrapText="1"/>
    </xf>
    <xf numFmtId="0" fontId="6" fillId="15" borderId="3" xfId="0" applyFont="1" applyFill="1" applyBorder="1" applyAlignment="1">
      <alignment horizontal="left"/>
    </xf>
    <xf numFmtId="0" fontId="6" fillId="15" borderId="6" xfId="0" applyFont="1" applyFill="1" applyBorder="1" applyAlignment="1">
      <alignment horizontal="left" vertical="center"/>
    </xf>
    <xf numFmtId="0" fontId="6" fillId="10" borderId="2" xfId="0" applyFont="1" applyFill="1" applyBorder="1" applyAlignment="1">
      <alignment horizontal="center" wrapText="1"/>
    </xf>
    <xf numFmtId="0" fontId="6" fillId="10" borderId="3" xfId="0" applyFont="1" applyFill="1" applyBorder="1" applyAlignment="1">
      <alignment horizontal="center" wrapText="1"/>
    </xf>
    <xf numFmtId="0" fontId="6" fillId="10" borderId="4" xfId="0" applyFont="1" applyFill="1" applyBorder="1" applyAlignment="1">
      <alignment horizontal="center" wrapText="1"/>
    </xf>
    <xf numFmtId="0" fontId="36" fillId="11" borderId="0" xfId="0" applyFont="1" applyFill="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6" fillId="16" borderId="2" xfId="0" applyFont="1" applyFill="1" applyBorder="1" applyAlignment="1">
      <alignment horizontal="center" wrapText="1"/>
    </xf>
    <xf numFmtId="0" fontId="6" fillId="16" borderId="3" xfId="0" applyFont="1" applyFill="1" applyBorder="1" applyAlignment="1">
      <alignment horizontal="center" wrapText="1"/>
    </xf>
    <xf numFmtId="0" fontId="6" fillId="16" borderId="4" xfId="0" applyFont="1" applyFill="1" applyBorder="1" applyAlignment="1">
      <alignment horizontal="center" wrapText="1"/>
    </xf>
    <xf numFmtId="0" fontId="6" fillId="19" borderId="2" xfId="0" applyFont="1" applyFill="1" applyBorder="1" applyAlignment="1">
      <alignment horizontal="center" wrapText="1"/>
    </xf>
    <xf numFmtId="0" fontId="6" fillId="19" borderId="3" xfId="0" applyFont="1" applyFill="1" applyBorder="1" applyAlignment="1">
      <alignment horizontal="center" wrapText="1"/>
    </xf>
    <xf numFmtId="0" fontId="6" fillId="19" borderId="4" xfId="0" applyFont="1" applyFill="1" applyBorder="1" applyAlignment="1">
      <alignment horizontal="center" wrapText="1"/>
    </xf>
    <xf numFmtId="0" fontId="6" fillId="11" borderId="2" xfId="0" applyFont="1" applyFill="1" applyBorder="1" applyAlignment="1">
      <alignment horizontal="center" wrapText="1"/>
    </xf>
    <xf numFmtId="0" fontId="6" fillId="11" borderId="3" xfId="0" applyFont="1" applyFill="1" applyBorder="1" applyAlignment="1">
      <alignment horizontal="center" wrapText="1"/>
    </xf>
    <xf numFmtId="0" fontId="6" fillId="11" borderId="4" xfId="0" applyFont="1" applyFill="1" applyBorder="1" applyAlignment="1">
      <alignment horizontal="center" wrapText="1"/>
    </xf>
    <xf numFmtId="0" fontId="6" fillId="8" borderId="2" xfId="0" applyFont="1" applyFill="1" applyBorder="1" applyAlignment="1">
      <alignment horizontal="center" wrapText="1"/>
    </xf>
    <xf numFmtId="0" fontId="6" fillId="8" borderId="3" xfId="0" applyFont="1" applyFill="1" applyBorder="1" applyAlignment="1">
      <alignment horizontal="center" wrapText="1"/>
    </xf>
    <xf numFmtId="0" fontId="6" fillId="8" borderId="4" xfId="0" applyFont="1" applyFill="1" applyBorder="1" applyAlignment="1">
      <alignment horizontal="center" wrapText="1"/>
    </xf>
    <xf numFmtId="164" fontId="37" fillId="0" borderId="3" xfId="0" applyNumberFormat="1" applyFont="1" applyBorder="1"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wrapText="1"/>
    </xf>
    <xf numFmtId="0" fontId="0" fillId="9" borderId="2" xfId="0" applyFill="1" applyBorder="1" applyAlignment="1">
      <alignment horizontal="center"/>
    </xf>
    <xf numFmtId="0" fontId="0" fillId="9" borderId="4" xfId="0" applyFill="1" applyBorder="1" applyAlignment="1">
      <alignment horizontal="center"/>
    </xf>
    <xf numFmtId="0" fontId="0" fillId="5" borderId="1" xfId="0" applyFill="1" applyBorder="1" applyAlignment="1">
      <alignment horizontal="center"/>
    </xf>
    <xf numFmtId="0" fontId="0" fillId="9" borderId="1" xfId="0" applyFill="1" applyBorder="1" applyAlignment="1">
      <alignment horizontal="center"/>
    </xf>
    <xf numFmtId="9" fontId="0" fillId="9" borderId="1" xfId="0" applyNumberFormat="1" applyFill="1" applyBorder="1" applyAlignment="1">
      <alignment horizontal="center"/>
    </xf>
    <xf numFmtId="0" fontId="39" fillId="14" borderId="1" xfId="0" applyFont="1" applyFill="1" applyBorder="1" applyAlignment="1">
      <alignment horizontal="center" vertical="center" wrapText="1"/>
    </xf>
    <xf numFmtId="0" fontId="28" fillId="0" borderId="0" xfId="0" applyFont="1" applyAlignment="1">
      <alignment horizontal="left" wrapText="1"/>
    </xf>
    <xf numFmtId="0" fontId="39" fillId="14" borderId="2" xfId="0" applyFont="1" applyFill="1" applyBorder="1" applyAlignment="1">
      <alignment horizontal="center"/>
    </xf>
    <xf numFmtId="0" fontId="39" fillId="14" borderId="3" xfId="0" applyFont="1" applyFill="1" applyBorder="1" applyAlignment="1">
      <alignment horizontal="center"/>
    </xf>
    <xf numFmtId="0" fontId="39" fillId="14" borderId="4" xfId="0" applyFont="1" applyFill="1" applyBorder="1" applyAlignment="1">
      <alignment horizontal="center"/>
    </xf>
    <xf numFmtId="0" fontId="39" fillId="0" borderId="2" xfId="0" applyFont="1" applyBorder="1" applyAlignment="1">
      <alignment horizontal="center"/>
    </xf>
    <xf numFmtId="0" fontId="39" fillId="0" borderId="3" xfId="0" applyFont="1" applyBorder="1" applyAlignment="1">
      <alignment horizontal="center"/>
    </xf>
    <xf numFmtId="0" fontId="39" fillId="0" borderId="4" xfId="0" applyFont="1" applyBorder="1" applyAlignment="1">
      <alignment horizontal="center"/>
    </xf>
    <xf numFmtId="0" fontId="39" fillId="0" borderId="1" xfId="0" applyFont="1" applyBorder="1" applyAlignment="1">
      <alignment horizontal="center" vertical="center"/>
    </xf>
    <xf numFmtId="0" fontId="39" fillId="0" borderId="1" xfId="0" applyFont="1" applyBorder="1" applyAlignment="1">
      <alignment horizontal="center"/>
    </xf>
    <xf numFmtId="0" fontId="1" fillId="0" borderId="1" xfId="0" applyFont="1" applyBorder="1" applyAlignment="1">
      <alignment horizontal="center"/>
    </xf>
    <xf numFmtId="0" fontId="1" fillId="13" borderId="1" xfId="0" applyFont="1" applyFill="1" applyBorder="1" applyAlignment="1">
      <alignment horizontal="left"/>
    </xf>
    <xf numFmtId="0" fontId="0" fillId="0" borderId="1" xfId="0" applyBorder="1" applyAlignment="1">
      <alignment horizontal="left" wrapText="1"/>
    </xf>
    <xf numFmtId="0" fontId="1" fillId="9" borderId="1" xfId="0" applyFont="1" applyFill="1" applyBorder="1" applyAlignment="1">
      <alignment horizontal="left"/>
    </xf>
    <xf numFmtId="0" fontId="39" fillId="0" borderId="1" xfId="0" applyFont="1" applyBorder="1" applyAlignment="1">
      <alignment horizontal="center" vertical="center" wrapText="1"/>
    </xf>
    <xf numFmtId="0" fontId="0" fillId="13" borderId="1" xfId="0" applyFill="1" applyBorder="1" applyAlignment="1">
      <alignment horizontal="left"/>
    </xf>
    <xf numFmtId="0" fontId="0" fillId="8" borderId="1" xfId="0" applyFill="1" applyBorder="1" applyAlignment="1">
      <alignment horizontal="center" vertical="center"/>
    </xf>
    <xf numFmtId="0" fontId="39" fillId="14" borderId="2" xfId="0" applyFont="1" applyFill="1" applyBorder="1" applyAlignment="1">
      <alignment horizontal="center" vertical="center" wrapText="1"/>
    </xf>
    <xf numFmtId="0" fontId="39" fillId="14" borderId="3" xfId="0" applyFont="1" applyFill="1" applyBorder="1" applyAlignment="1">
      <alignment horizontal="center" vertical="center" wrapText="1"/>
    </xf>
    <xf numFmtId="0" fontId="39" fillId="14" borderId="4" xfId="0" applyFont="1" applyFill="1" applyBorder="1" applyAlignment="1">
      <alignment horizontal="center" vertical="center" wrapText="1"/>
    </xf>
    <xf numFmtId="0" fontId="1" fillId="17" borderId="1" xfId="0" applyFont="1" applyFill="1" applyBorder="1" applyAlignment="1">
      <alignment horizontal="center"/>
    </xf>
    <xf numFmtId="0" fontId="1" fillId="8" borderId="1" xfId="0" applyFont="1" applyFill="1" applyBorder="1" applyAlignment="1">
      <alignment horizontal="left"/>
    </xf>
    <xf numFmtId="0" fontId="0" fillId="0" borderId="1" xfId="0" applyBorder="1" applyAlignment="1">
      <alignment horizontal="left" vertical="top" wrapText="1"/>
    </xf>
    <xf numFmtId="0" fontId="1" fillId="25" borderId="17" xfId="0" applyFont="1" applyFill="1" applyBorder="1" applyAlignment="1">
      <alignment horizontal="center" vertical="center" textRotation="255"/>
    </xf>
    <xf numFmtId="0" fontId="1" fillId="23" borderId="17" xfId="0" applyFont="1" applyFill="1" applyBorder="1" applyAlignment="1">
      <alignment horizontal="center" vertical="center" textRotation="255"/>
    </xf>
    <xf numFmtId="0" fontId="1" fillId="21" borderId="17" xfId="0" applyFont="1" applyFill="1" applyBorder="1" applyAlignment="1">
      <alignment horizontal="center" vertical="center" textRotation="255"/>
    </xf>
    <xf numFmtId="0" fontId="1" fillId="22" borderId="17" xfId="0" applyFont="1" applyFill="1" applyBorder="1" applyAlignment="1">
      <alignment horizontal="center" vertical="center" textRotation="255"/>
    </xf>
    <xf numFmtId="0" fontId="1" fillId="18" borderId="17" xfId="0" applyFont="1" applyFill="1" applyBorder="1" applyAlignment="1">
      <alignment horizontal="center" vertical="center" textRotation="255"/>
    </xf>
    <xf numFmtId="0" fontId="1" fillId="12" borderId="17" xfId="0" applyFont="1" applyFill="1" applyBorder="1" applyAlignment="1">
      <alignment horizontal="center" vertical="center" textRotation="255" shrinkToFit="1"/>
    </xf>
    <xf numFmtId="0" fontId="22" fillId="0" borderId="2" xfId="0" applyFont="1" applyBorder="1" applyAlignment="1">
      <alignment horizontal="center" wrapText="1"/>
    </xf>
    <xf numFmtId="0" fontId="22" fillId="0" borderId="3" xfId="0" applyFont="1" applyBorder="1" applyAlignment="1">
      <alignment horizontal="center" wrapText="1"/>
    </xf>
    <xf numFmtId="0" fontId="22" fillId="0" borderId="4" xfId="0" applyFont="1" applyBorder="1" applyAlignment="1">
      <alignment horizontal="center" wrapText="1"/>
    </xf>
    <xf numFmtId="9" fontId="22" fillId="0" borderId="2" xfId="0" applyNumberFormat="1" applyFont="1" applyBorder="1" applyAlignment="1">
      <alignment horizontal="center"/>
    </xf>
    <xf numFmtId="9" fontId="22" fillId="0" borderId="3" xfId="0" applyNumberFormat="1" applyFont="1" applyBorder="1" applyAlignment="1">
      <alignment horizont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8" xfId="0" applyFont="1" applyBorder="1" applyAlignment="1">
      <alignment horizontal="center" wrapText="1"/>
    </xf>
    <xf numFmtId="0" fontId="22" fillId="0" borderId="12" xfId="0" applyFont="1" applyBorder="1" applyAlignment="1">
      <alignment horizontal="center" wrapText="1"/>
    </xf>
    <xf numFmtId="0" fontId="0" fillId="0" borderId="17" xfId="0" applyBorder="1" applyAlignment="1">
      <alignment horizontal="left" vertical="center" wrapText="1"/>
    </xf>
    <xf numFmtId="0" fontId="22" fillId="0" borderId="17" xfId="0" applyFont="1" applyBorder="1" applyAlignment="1">
      <alignment horizontal="center" vertical="center"/>
    </xf>
    <xf numFmtId="0" fontId="39" fillId="0" borderId="20" xfId="0" applyFont="1" applyBorder="1" applyAlignment="1">
      <alignment horizontal="center" vertical="center" wrapText="1"/>
    </xf>
    <xf numFmtId="0" fontId="39" fillId="0" borderId="21" xfId="0" applyFont="1" applyBorder="1" applyAlignment="1">
      <alignment horizontal="center"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wrapText="1"/>
    </xf>
    <xf numFmtId="0" fontId="39" fillId="0" borderId="20" xfId="0" applyFont="1" applyBorder="1" applyAlignment="1">
      <alignment horizontal="center" vertical="center"/>
    </xf>
    <xf numFmtId="0" fontId="39" fillId="0" borderId="22" xfId="0" applyFont="1" applyBorder="1" applyAlignment="1">
      <alignment horizontal="center" vertical="center"/>
    </xf>
    <xf numFmtId="0" fontId="39" fillId="0" borderId="21"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0" fillId="0" borderId="17" xfId="0" applyBorder="1" applyAlignment="1">
      <alignment horizontal="left"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1" xfId="0" applyBorder="1" applyAlignment="1">
      <alignment horizontal="left" vertical="center" wrapText="1"/>
    </xf>
    <xf numFmtId="0" fontId="22" fillId="0" borderId="20" xfId="0" applyFont="1" applyBorder="1" applyAlignment="1">
      <alignment horizontal="center" vertical="center"/>
    </xf>
    <xf numFmtId="0" fontId="22" fillId="0" borderId="22" xfId="0" applyFont="1" applyBorder="1" applyAlignment="1">
      <alignment horizontal="center" vertical="center"/>
    </xf>
    <xf numFmtId="0" fontId="22" fillId="0" borderId="21" xfId="0" applyFont="1" applyBorder="1" applyAlignment="1">
      <alignment horizontal="center" vertical="center"/>
    </xf>
    <xf numFmtId="0" fontId="0" fillId="0" borderId="20" xfId="0"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1" fillId="12" borderId="1" xfId="0" applyFont="1" applyFill="1" applyBorder="1" applyAlignment="1">
      <alignment horizontal="center" vertical="center" wrapText="1"/>
    </xf>
  </cellXfs>
  <cellStyles count="3">
    <cellStyle name="Currency" xfId="2" builtinId="4"/>
    <cellStyle name="Normal" xfId="0" builtinId="0"/>
    <cellStyle name="Percent" xfId="1" builtinId="5"/>
  </cellStyles>
  <dxfs count="1">
    <dxf>
      <font>
        <b/>
        <i val="0"/>
        <color theme="0"/>
      </font>
      <fill>
        <patternFill>
          <bgColor rgb="FFFF0000"/>
        </patternFill>
      </fill>
    </dxf>
  </dxfs>
  <tableStyles count="0" defaultTableStyle="TableStyleMedium9" defaultPivotStyle="PivotStyleLight16"/>
  <colors>
    <mruColors>
      <color rgb="FFFF3300"/>
      <color rgb="FFFF33CC"/>
      <color rgb="FFFF3399"/>
      <color rgb="FF00FFCC"/>
      <color rgb="FF33CCC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Carrie Poser" id="{69AFC739-6777-4E99-97FE-82EDC276CA49}" userId="Carrie Pose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2" dT="2022-08-19T17:18:02.58" personId="{69AFC739-6777-4E99-97FE-82EDC276CA49}" id="{9189E005-EE9D-483C-9FE9-13E3D5364D4A}">
    <text>Average between AP #2 and #3</text>
  </threadedComment>
  <threadedComment ref="E21" dT="2022-08-15T18:42:10.30" personId="{69AFC739-6777-4E99-97FE-82EDC276CA49}" id="{72805A92-B355-4460-8648-603C3C65CB63}">
    <text>Late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3300"/>
  </sheetPr>
  <dimension ref="A1:M23"/>
  <sheetViews>
    <sheetView zoomScale="115" zoomScaleNormal="115" workbookViewId="0">
      <selection activeCell="Q24" sqref="Q24"/>
    </sheetView>
  </sheetViews>
  <sheetFormatPr baseColWidth="10" defaultColWidth="8.83203125" defaultRowHeight="16" x14ac:dyDescent="0.2"/>
  <cols>
    <col min="1" max="16384" width="8.83203125" style="16"/>
  </cols>
  <sheetData>
    <row r="1" spans="1:13" s="22" customFormat="1" ht="30.5" customHeight="1" x14ac:dyDescent="0.2">
      <c r="A1" s="340" t="s">
        <v>321</v>
      </c>
      <c r="B1" s="340"/>
      <c r="C1" s="340"/>
      <c r="D1" s="340"/>
      <c r="E1" s="340"/>
      <c r="F1" s="340"/>
      <c r="G1" s="340"/>
      <c r="H1" s="340"/>
      <c r="I1" s="340"/>
      <c r="J1" s="340"/>
      <c r="K1" s="340"/>
      <c r="L1" s="340"/>
      <c r="M1" s="340"/>
    </row>
    <row r="2" spans="1:13" ht="15.5" customHeight="1" x14ac:dyDescent="0.2">
      <c r="A2" s="341" t="s">
        <v>60</v>
      </c>
      <c r="B2" s="341"/>
      <c r="C2" s="341"/>
      <c r="D2" s="341"/>
      <c r="E2" s="341"/>
      <c r="F2" s="341"/>
      <c r="G2" s="341"/>
      <c r="H2" s="341"/>
      <c r="I2" s="341"/>
      <c r="J2" s="341"/>
      <c r="K2" s="341"/>
      <c r="L2" s="341"/>
      <c r="M2" s="341"/>
    </row>
    <row r="3" spans="1:13" ht="32.5" customHeight="1" x14ac:dyDescent="0.2">
      <c r="A3" s="334" t="s">
        <v>593</v>
      </c>
      <c r="B3" s="334"/>
      <c r="C3" s="334"/>
      <c r="D3" s="334"/>
      <c r="E3" s="334"/>
      <c r="F3" s="334"/>
      <c r="G3" s="334"/>
      <c r="H3" s="334"/>
      <c r="I3" s="334"/>
      <c r="J3" s="334"/>
      <c r="K3" s="334"/>
      <c r="L3" s="334"/>
      <c r="M3" s="334"/>
    </row>
    <row r="4" spans="1:13" ht="33.5" customHeight="1" x14ac:dyDescent="0.2">
      <c r="A4" s="334" t="s">
        <v>58</v>
      </c>
      <c r="B4" s="334"/>
      <c r="C4" s="334"/>
      <c r="D4" s="334"/>
      <c r="E4" s="334"/>
      <c r="F4" s="334"/>
      <c r="G4" s="334"/>
      <c r="H4" s="334"/>
      <c r="I4" s="334"/>
      <c r="J4" s="334"/>
      <c r="K4" s="334"/>
      <c r="L4" s="334"/>
      <c r="M4" s="334"/>
    </row>
    <row r="5" spans="1:13" ht="30" customHeight="1" x14ac:dyDescent="0.2">
      <c r="A5" s="334" t="s">
        <v>594</v>
      </c>
      <c r="B5" s="334"/>
      <c r="C5" s="334"/>
      <c r="D5" s="334"/>
      <c r="E5" s="334"/>
      <c r="F5" s="334"/>
      <c r="G5" s="334"/>
      <c r="H5" s="334"/>
      <c r="I5" s="334"/>
      <c r="J5" s="334"/>
      <c r="K5" s="334"/>
      <c r="L5" s="334"/>
      <c r="M5" s="334"/>
    </row>
    <row r="6" spans="1:13" ht="30" customHeight="1" x14ac:dyDescent="0.2">
      <c r="A6" s="334" t="s">
        <v>595</v>
      </c>
      <c r="B6" s="334"/>
      <c r="C6" s="334"/>
      <c r="D6" s="334"/>
      <c r="E6" s="334"/>
      <c r="F6" s="334"/>
      <c r="G6" s="334"/>
      <c r="H6" s="334"/>
      <c r="I6" s="334"/>
      <c r="J6" s="334"/>
      <c r="K6" s="334"/>
      <c r="L6" s="334"/>
      <c r="M6" s="334"/>
    </row>
    <row r="7" spans="1:13" x14ac:dyDescent="0.2">
      <c r="A7" s="342" t="s">
        <v>61</v>
      </c>
      <c r="B7" s="342"/>
      <c r="C7" s="342"/>
      <c r="D7" s="342"/>
      <c r="E7" s="342"/>
      <c r="F7" s="342"/>
      <c r="G7" s="342"/>
      <c r="H7" s="342"/>
      <c r="I7" s="342"/>
      <c r="J7" s="342"/>
      <c r="K7" s="342"/>
      <c r="L7" s="342"/>
      <c r="M7" s="342"/>
    </row>
    <row r="8" spans="1:13" ht="32.5" customHeight="1" x14ac:dyDescent="0.2">
      <c r="A8" s="334" t="s">
        <v>64</v>
      </c>
      <c r="B8" s="334"/>
      <c r="C8" s="334"/>
      <c r="D8" s="334"/>
      <c r="E8" s="334"/>
      <c r="F8" s="334"/>
      <c r="G8" s="334"/>
      <c r="H8" s="334"/>
      <c r="I8" s="334"/>
      <c r="J8" s="334"/>
      <c r="K8" s="334"/>
      <c r="L8" s="334"/>
      <c r="M8" s="334"/>
    </row>
    <row r="9" spans="1:13" ht="32" customHeight="1" x14ac:dyDescent="0.2">
      <c r="A9" s="336" t="s">
        <v>59</v>
      </c>
      <c r="B9" s="337"/>
      <c r="C9" s="337"/>
      <c r="D9" s="337"/>
      <c r="E9" s="337"/>
      <c r="F9" s="337"/>
      <c r="G9" s="337"/>
      <c r="H9" s="337"/>
      <c r="I9" s="337"/>
      <c r="J9" s="337"/>
      <c r="K9" s="337"/>
      <c r="L9" s="337"/>
      <c r="M9" s="338"/>
    </row>
    <row r="10" spans="1:13" ht="31.25" customHeight="1" x14ac:dyDescent="0.2">
      <c r="A10" s="334" t="s">
        <v>96</v>
      </c>
      <c r="B10" s="334"/>
      <c r="C10" s="334"/>
      <c r="D10" s="334"/>
      <c r="E10" s="334"/>
      <c r="F10" s="334"/>
      <c r="G10" s="334"/>
      <c r="H10" s="334"/>
      <c r="I10" s="334"/>
      <c r="J10" s="334"/>
      <c r="K10" s="334"/>
      <c r="L10" s="334"/>
      <c r="M10" s="334"/>
    </row>
    <row r="11" spans="1:13" x14ac:dyDescent="0.2">
      <c r="A11" s="343" t="s">
        <v>322</v>
      </c>
      <c r="B11" s="343"/>
      <c r="C11" s="343"/>
      <c r="D11" s="343"/>
      <c r="E11" s="343"/>
      <c r="F11" s="343"/>
      <c r="G11" s="343"/>
      <c r="H11" s="343"/>
      <c r="I11" s="343"/>
      <c r="J11" s="343"/>
      <c r="K11" s="343"/>
      <c r="L11" s="343"/>
      <c r="M11" s="343"/>
    </row>
    <row r="12" spans="1:13" ht="30.5" customHeight="1" x14ac:dyDescent="0.2">
      <c r="A12" s="334" t="s">
        <v>65</v>
      </c>
      <c r="B12" s="334"/>
      <c r="C12" s="334"/>
      <c r="D12" s="334"/>
      <c r="E12" s="334"/>
      <c r="F12" s="334"/>
      <c r="G12" s="334"/>
      <c r="H12" s="334"/>
      <c r="I12" s="334"/>
      <c r="J12" s="334"/>
      <c r="K12" s="334"/>
      <c r="L12" s="334"/>
      <c r="M12" s="334"/>
    </row>
    <row r="13" spans="1:13" x14ac:dyDescent="0.2">
      <c r="A13" s="339" t="s">
        <v>62</v>
      </c>
      <c r="B13" s="339"/>
      <c r="C13" s="339"/>
      <c r="D13" s="339"/>
      <c r="E13" s="339"/>
      <c r="F13" s="339"/>
      <c r="G13" s="339"/>
      <c r="H13" s="339"/>
      <c r="I13" s="339"/>
      <c r="J13" s="339"/>
      <c r="K13" s="339"/>
      <c r="L13" s="339"/>
      <c r="M13" s="339"/>
    </row>
    <row r="14" spans="1:13" x14ac:dyDescent="0.2">
      <c r="A14" s="336" t="s">
        <v>67</v>
      </c>
      <c r="B14" s="337"/>
      <c r="C14" s="337"/>
      <c r="D14" s="337"/>
      <c r="E14" s="337"/>
      <c r="F14" s="337"/>
      <c r="G14" s="337"/>
      <c r="H14" s="337"/>
      <c r="I14" s="337"/>
      <c r="J14" s="337"/>
      <c r="K14" s="337"/>
      <c r="L14" s="337"/>
      <c r="M14" s="338"/>
    </row>
    <row r="15" spans="1:13" x14ac:dyDescent="0.2">
      <c r="A15" s="335" t="s">
        <v>68</v>
      </c>
      <c r="B15" s="335"/>
      <c r="C15" s="335"/>
      <c r="D15" s="335"/>
      <c r="E15" s="335"/>
      <c r="F15" s="335"/>
      <c r="G15" s="335"/>
      <c r="H15" s="335"/>
      <c r="I15" s="335"/>
      <c r="J15" s="335"/>
      <c r="K15" s="335"/>
      <c r="L15" s="335"/>
      <c r="M15" s="335"/>
    </row>
    <row r="16" spans="1:13" x14ac:dyDescent="0.2">
      <c r="A16" s="339" t="s">
        <v>63</v>
      </c>
      <c r="B16" s="339"/>
      <c r="C16" s="339"/>
      <c r="D16" s="339"/>
      <c r="E16" s="339"/>
      <c r="F16" s="339"/>
      <c r="G16" s="339"/>
      <c r="H16" s="339"/>
      <c r="I16" s="339"/>
      <c r="J16" s="339"/>
      <c r="K16" s="339"/>
      <c r="L16" s="339"/>
      <c r="M16" s="339"/>
    </row>
    <row r="17" spans="1:13" x14ac:dyDescent="0.2">
      <c r="A17" s="335" t="s">
        <v>66</v>
      </c>
      <c r="B17" s="335"/>
      <c r="C17" s="335"/>
      <c r="D17" s="335"/>
      <c r="E17" s="335"/>
      <c r="F17" s="335"/>
      <c r="G17" s="335"/>
      <c r="H17" s="335"/>
      <c r="I17" s="335"/>
      <c r="J17" s="335"/>
      <c r="K17" s="335"/>
      <c r="L17" s="335"/>
      <c r="M17" s="335"/>
    </row>
    <row r="18" spans="1:13" ht="32.5" customHeight="1" x14ac:dyDescent="0.2">
      <c r="A18" s="334" t="s">
        <v>97</v>
      </c>
      <c r="B18" s="334"/>
      <c r="C18" s="334"/>
      <c r="D18" s="334"/>
      <c r="E18" s="334"/>
      <c r="F18" s="334"/>
      <c r="G18" s="334"/>
      <c r="H18" s="334"/>
      <c r="I18" s="334"/>
      <c r="J18" s="334"/>
      <c r="K18" s="334"/>
      <c r="L18" s="334"/>
      <c r="M18" s="334"/>
    </row>
    <row r="19" spans="1:13" x14ac:dyDescent="0.2">
      <c r="A19" s="339" t="s">
        <v>323</v>
      </c>
      <c r="B19" s="339"/>
      <c r="C19" s="339"/>
      <c r="D19" s="339"/>
      <c r="E19" s="339"/>
      <c r="F19" s="339"/>
      <c r="G19" s="339"/>
      <c r="H19" s="339"/>
      <c r="I19" s="339"/>
      <c r="J19" s="339"/>
      <c r="K19" s="339"/>
      <c r="L19" s="339"/>
      <c r="M19" s="339"/>
    </row>
    <row r="20" spans="1:13" x14ac:dyDescent="0.2">
      <c r="A20" s="335" t="s">
        <v>324</v>
      </c>
      <c r="B20" s="335"/>
      <c r="C20" s="335"/>
      <c r="D20" s="335"/>
      <c r="E20" s="335"/>
      <c r="F20" s="335"/>
      <c r="G20" s="335"/>
      <c r="H20" s="335"/>
      <c r="I20" s="335"/>
      <c r="J20" s="335"/>
      <c r="K20" s="335"/>
      <c r="L20" s="335"/>
      <c r="M20" s="335"/>
    </row>
    <row r="23" spans="1:13" x14ac:dyDescent="0.2">
      <c r="A23" s="332" t="s">
        <v>596</v>
      </c>
      <c r="B23" s="333"/>
      <c r="C23" s="333"/>
      <c r="D23" s="333"/>
      <c r="E23" s="333"/>
      <c r="F23" s="333"/>
      <c r="G23" s="333"/>
      <c r="H23" s="333"/>
      <c r="I23" s="333"/>
      <c r="J23" s="333"/>
      <c r="K23" s="333"/>
      <c r="L23" s="333"/>
      <c r="M23" s="333"/>
    </row>
  </sheetData>
  <mergeCells count="21">
    <mergeCell ref="A13:M13"/>
    <mergeCell ref="A16:M16"/>
    <mergeCell ref="A8:M8"/>
    <mergeCell ref="A10:M10"/>
    <mergeCell ref="A1:M1"/>
    <mergeCell ref="A3:M3"/>
    <mergeCell ref="A4:M4"/>
    <mergeCell ref="A2:M2"/>
    <mergeCell ref="A7:M7"/>
    <mergeCell ref="A11:M11"/>
    <mergeCell ref="A12:M12"/>
    <mergeCell ref="A6:M6"/>
    <mergeCell ref="A5:M5"/>
    <mergeCell ref="A9:M9"/>
    <mergeCell ref="A23:M23"/>
    <mergeCell ref="A18:M18"/>
    <mergeCell ref="A17:M17"/>
    <mergeCell ref="A15:M15"/>
    <mergeCell ref="A14:M14"/>
    <mergeCell ref="A19:M19"/>
    <mergeCell ref="A20:M20"/>
  </mergeCells>
  <pageMargins left="0.7" right="0.7" top="0.75" bottom="0.75" header="0.3" footer="0.3"/>
  <pageSetup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M78"/>
  <sheetViews>
    <sheetView tabSelected="1" zoomScale="98" zoomScaleNormal="98" workbookViewId="0">
      <selection activeCell="M4" sqref="M4"/>
    </sheetView>
  </sheetViews>
  <sheetFormatPr baseColWidth="10" defaultColWidth="9.1640625" defaultRowHeight="16" x14ac:dyDescent="0.2"/>
  <cols>
    <col min="1" max="1" width="5.5" style="47" customWidth="1"/>
    <col min="2" max="2" width="23.1640625" style="18" customWidth="1"/>
    <col min="3" max="3" width="21.1640625" style="18" customWidth="1"/>
    <col min="4" max="4" width="6.33203125" style="42" customWidth="1"/>
    <col min="5" max="5" width="10.33203125" style="85" customWidth="1"/>
    <col min="6" max="6" width="10.83203125" style="47" customWidth="1"/>
    <col min="7" max="7" width="10.33203125" style="85" customWidth="1"/>
    <col min="8" max="8" width="12" style="15" customWidth="1"/>
    <col min="9" max="9" width="12.5" style="60" customWidth="1"/>
    <col min="10" max="13" width="9.1640625" style="16"/>
    <col min="14" max="14" width="13.5" style="16" customWidth="1"/>
    <col min="15" max="16384" width="9.1640625" style="16"/>
  </cols>
  <sheetData>
    <row r="1" spans="1:13" ht="41.5" customHeight="1" x14ac:dyDescent="0.2">
      <c r="A1" s="347" t="s">
        <v>436</v>
      </c>
      <c r="B1" s="347"/>
      <c r="C1" s="347"/>
      <c r="D1" s="347"/>
      <c r="E1" s="347"/>
      <c r="F1" s="347"/>
      <c r="G1" s="347"/>
      <c r="H1" s="347"/>
      <c r="I1" s="347"/>
    </row>
    <row r="2" spans="1:13" s="17" customFormat="1" ht="14.25" customHeight="1" x14ac:dyDescent="0.2">
      <c r="A2" s="38"/>
      <c r="B2" s="36" t="s">
        <v>599</v>
      </c>
      <c r="C2" s="36"/>
      <c r="D2" s="44"/>
      <c r="E2" s="81"/>
      <c r="F2" s="308"/>
      <c r="G2" s="81"/>
      <c r="H2" s="56"/>
      <c r="I2" s="60"/>
    </row>
    <row r="3" spans="1:13" s="47" customFormat="1" ht="56.25" customHeight="1" x14ac:dyDescent="0.2">
      <c r="A3" s="39" t="s">
        <v>17</v>
      </c>
      <c r="B3" s="48" t="s">
        <v>604</v>
      </c>
      <c r="C3" s="48" t="s">
        <v>281</v>
      </c>
      <c r="D3" s="39" t="s">
        <v>1</v>
      </c>
      <c r="E3" s="280" t="s">
        <v>605</v>
      </c>
      <c r="F3" s="309" t="s">
        <v>606</v>
      </c>
      <c r="G3" s="280" t="s">
        <v>609</v>
      </c>
      <c r="H3" s="49" t="s">
        <v>607</v>
      </c>
      <c r="I3" s="61" t="s">
        <v>608</v>
      </c>
    </row>
    <row r="4" spans="1:13" customFormat="1" ht="43.5" customHeight="1" x14ac:dyDescent="0.2">
      <c r="A4" s="305">
        <v>1</v>
      </c>
      <c r="B4" s="80" t="s">
        <v>548</v>
      </c>
      <c r="C4" s="80" t="s">
        <v>549</v>
      </c>
      <c r="D4" s="249" t="s">
        <v>18</v>
      </c>
      <c r="E4" s="250">
        <v>0.89580000000000004</v>
      </c>
      <c r="F4" s="310" t="s">
        <v>628</v>
      </c>
      <c r="G4" s="250" t="s">
        <v>629</v>
      </c>
      <c r="H4" s="57">
        <v>243535</v>
      </c>
      <c r="I4" s="274">
        <v>11587.3</v>
      </c>
    </row>
    <row r="5" spans="1:13" customFormat="1" ht="33" customHeight="1" x14ac:dyDescent="0.2">
      <c r="A5" s="305">
        <v>2</v>
      </c>
      <c r="B5" s="80" t="s">
        <v>11</v>
      </c>
      <c r="C5" s="80" t="s">
        <v>12</v>
      </c>
      <c r="D5" s="249" t="s">
        <v>18</v>
      </c>
      <c r="E5" s="251">
        <v>0.88370000000000004</v>
      </c>
      <c r="F5" s="311" t="s">
        <v>630</v>
      </c>
      <c r="G5" s="250" t="s">
        <v>629</v>
      </c>
      <c r="H5" s="58">
        <v>70810</v>
      </c>
      <c r="I5" s="274">
        <v>5057.8599999999997</v>
      </c>
    </row>
    <row r="6" spans="1:13" customFormat="1" ht="33" customHeight="1" x14ac:dyDescent="0.2">
      <c r="A6" s="305">
        <v>3</v>
      </c>
      <c r="B6" s="80" t="s">
        <v>550</v>
      </c>
      <c r="C6" s="80" t="s">
        <v>141</v>
      </c>
      <c r="D6" s="249" t="s">
        <v>27</v>
      </c>
      <c r="E6" s="252">
        <v>0.84619999999999995</v>
      </c>
      <c r="F6" s="312" t="s">
        <v>631</v>
      </c>
      <c r="G6" s="250" t="s">
        <v>629</v>
      </c>
      <c r="H6" s="57">
        <v>160043</v>
      </c>
      <c r="I6" s="274">
        <v>31720.6</v>
      </c>
    </row>
    <row r="7" spans="1:13" customFormat="1" ht="44.25" customHeight="1" x14ac:dyDescent="0.2">
      <c r="A7" s="305">
        <v>4</v>
      </c>
      <c r="B7" s="80" t="s">
        <v>552</v>
      </c>
      <c r="C7" s="80" t="s">
        <v>91</v>
      </c>
      <c r="D7" s="249" t="s">
        <v>18</v>
      </c>
      <c r="E7" s="250">
        <v>0.83909999999999996</v>
      </c>
      <c r="F7" s="310" t="s">
        <v>632</v>
      </c>
      <c r="G7" s="250" t="s">
        <v>629</v>
      </c>
      <c r="H7" s="57">
        <v>203312</v>
      </c>
      <c r="I7" s="274">
        <v>17600.73</v>
      </c>
    </row>
    <row r="8" spans="1:13" customFormat="1" ht="33" customHeight="1" x14ac:dyDescent="0.2">
      <c r="A8" s="305">
        <v>5</v>
      </c>
      <c r="B8" s="80" t="s">
        <v>550</v>
      </c>
      <c r="C8" s="80" t="s">
        <v>554</v>
      </c>
      <c r="D8" s="249" t="s">
        <v>18</v>
      </c>
      <c r="E8" s="253">
        <v>0.83150000000000002</v>
      </c>
      <c r="F8" s="89" t="s">
        <v>633</v>
      </c>
      <c r="G8" s="250" t="s">
        <v>629</v>
      </c>
      <c r="H8" s="57">
        <v>419846</v>
      </c>
      <c r="I8" s="274">
        <v>12832.71</v>
      </c>
    </row>
    <row r="9" spans="1:13" customFormat="1" ht="33" customHeight="1" x14ac:dyDescent="0.2">
      <c r="A9" s="305">
        <v>6</v>
      </c>
      <c r="B9" s="80" t="s">
        <v>548</v>
      </c>
      <c r="C9" s="80" t="s">
        <v>553</v>
      </c>
      <c r="D9" s="249" t="s">
        <v>18</v>
      </c>
      <c r="E9" s="250">
        <v>0.83150000000000002</v>
      </c>
      <c r="F9" s="310" t="s">
        <v>633</v>
      </c>
      <c r="G9" s="250" t="s">
        <v>629</v>
      </c>
      <c r="H9" s="58">
        <v>402141</v>
      </c>
      <c r="I9" s="274">
        <v>14062.07</v>
      </c>
    </row>
    <row r="10" spans="1:13" customFormat="1" ht="32" customHeight="1" x14ac:dyDescent="0.2">
      <c r="A10" s="305">
        <v>7</v>
      </c>
      <c r="B10" s="80" t="s">
        <v>551</v>
      </c>
      <c r="C10" s="80" t="s">
        <v>341</v>
      </c>
      <c r="D10" s="249" t="s">
        <v>18</v>
      </c>
      <c r="E10" s="251">
        <v>0.82969999999999999</v>
      </c>
      <c r="F10" s="311" t="s">
        <v>634</v>
      </c>
      <c r="G10" s="250" t="s">
        <v>629</v>
      </c>
      <c r="H10" s="57">
        <v>952079</v>
      </c>
      <c r="I10" s="274">
        <v>13215.24</v>
      </c>
    </row>
    <row r="11" spans="1:13" customFormat="1" ht="30.75" customHeight="1" x14ac:dyDescent="0.2">
      <c r="A11" s="305">
        <v>8</v>
      </c>
      <c r="B11" s="80" t="s">
        <v>555</v>
      </c>
      <c r="C11" s="80" t="s">
        <v>556</v>
      </c>
      <c r="D11" s="249" t="s">
        <v>18</v>
      </c>
      <c r="E11" s="252">
        <v>0.82809999999999995</v>
      </c>
      <c r="F11" s="312" t="s">
        <v>635</v>
      </c>
      <c r="G11" s="250" t="s">
        <v>629</v>
      </c>
      <c r="H11" s="57">
        <v>191217</v>
      </c>
      <c r="I11" s="274">
        <v>14446.23</v>
      </c>
    </row>
    <row r="12" spans="1:13" customFormat="1" ht="45" customHeight="1" x14ac:dyDescent="0.2">
      <c r="A12" s="305">
        <v>9</v>
      </c>
      <c r="B12" s="80" t="s">
        <v>557</v>
      </c>
      <c r="C12" s="80" t="s">
        <v>558</v>
      </c>
      <c r="D12" s="249" t="s">
        <v>18</v>
      </c>
      <c r="E12" s="250">
        <v>0.82069999999999999</v>
      </c>
      <c r="F12" s="310" t="s">
        <v>636</v>
      </c>
      <c r="G12" s="250" t="s">
        <v>629</v>
      </c>
      <c r="H12" s="57">
        <v>278798</v>
      </c>
      <c r="I12" s="274">
        <v>11975.18</v>
      </c>
    </row>
    <row r="13" spans="1:13" customFormat="1" ht="33" customHeight="1" x14ac:dyDescent="0.2">
      <c r="A13" s="305">
        <v>10</v>
      </c>
      <c r="B13" s="80" t="s">
        <v>6</v>
      </c>
      <c r="C13" s="80" t="s">
        <v>569</v>
      </c>
      <c r="D13" s="249" t="s">
        <v>27</v>
      </c>
      <c r="E13" s="251">
        <v>0.80459999999999998</v>
      </c>
      <c r="F13" s="311" t="s">
        <v>637</v>
      </c>
      <c r="G13" s="251" t="s">
        <v>629</v>
      </c>
      <c r="H13" s="57">
        <v>62780</v>
      </c>
      <c r="I13" s="274">
        <v>14531</v>
      </c>
    </row>
    <row r="14" spans="1:13" customFormat="1" ht="39.75" customHeight="1" x14ac:dyDescent="0.2">
      <c r="A14" s="305">
        <v>11</v>
      </c>
      <c r="B14" s="80" t="s">
        <v>581</v>
      </c>
      <c r="C14" s="80" t="s">
        <v>582</v>
      </c>
      <c r="D14" s="249" t="s">
        <v>27</v>
      </c>
      <c r="E14" s="251">
        <v>0.79949999999999999</v>
      </c>
      <c r="F14" s="311" t="s">
        <v>641</v>
      </c>
      <c r="G14" s="251" t="s">
        <v>629</v>
      </c>
      <c r="H14" s="58">
        <v>363988</v>
      </c>
      <c r="I14" s="274">
        <v>8734.2999999999993</v>
      </c>
    </row>
    <row r="15" spans="1:13" customFormat="1" ht="28.25" customHeight="1" x14ac:dyDescent="0.2">
      <c r="A15" s="305">
        <v>12</v>
      </c>
      <c r="B15" s="80" t="s">
        <v>579</v>
      </c>
      <c r="C15" s="80" t="s">
        <v>580</v>
      </c>
      <c r="D15" s="249" t="s">
        <v>18</v>
      </c>
      <c r="E15" s="252">
        <v>0.79169999999999996</v>
      </c>
      <c r="F15" s="312" t="s">
        <v>642</v>
      </c>
      <c r="G15" s="251" t="s">
        <v>629</v>
      </c>
      <c r="H15" s="57">
        <v>190890</v>
      </c>
      <c r="I15" s="274">
        <v>7914.7</v>
      </c>
    </row>
    <row r="16" spans="1:13" s="47" customFormat="1" ht="47.25" customHeight="1" x14ac:dyDescent="0.25">
      <c r="A16" s="305">
        <v>13</v>
      </c>
      <c r="B16" s="80" t="s">
        <v>581</v>
      </c>
      <c r="C16" s="80" t="s">
        <v>71</v>
      </c>
      <c r="D16" s="249" t="s">
        <v>18</v>
      </c>
      <c r="E16" s="250">
        <v>0.7853</v>
      </c>
      <c r="F16" s="313" t="s">
        <v>643</v>
      </c>
      <c r="G16" s="251" t="s">
        <v>629</v>
      </c>
      <c r="H16" s="232">
        <v>169467</v>
      </c>
      <c r="I16" s="274">
        <v>12286.92</v>
      </c>
      <c r="K16" s="20"/>
      <c r="L16" s="20"/>
      <c r="M16" s="20"/>
    </row>
    <row r="17" spans="1:13" s="47" customFormat="1" ht="33" customHeight="1" x14ac:dyDescent="0.25">
      <c r="A17" s="305">
        <v>14</v>
      </c>
      <c r="B17" s="80" t="s">
        <v>6</v>
      </c>
      <c r="C17" s="80" t="s">
        <v>570</v>
      </c>
      <c r="D17" s="249" t="s">
        <v>27</v>
      </c>
      <c r="E17" s="251">
        <v>0.77600000000000002</v>
      </c>
      <c r="F17" s="314" t="s">
        <v>644</v>
      </c>
      <c r="G17" s="251" t="s">
        <v>629</v>
      </c>
      <c r="H17" s="65">
        <v>191952</v>
      </c>
      <c r="I17" s="274">
        <v>12232</v>
      </c>
      <c r="K17" s="20"/>
      <c r="L17" s="20"/>
      <c r="M17" s="20"/>
    </row>
    <row r="18" spans="1:13" s="47" customFormat="1" ht="51.75" customHeight="1" x14ac:dyDescent="0.2">
      <c r="A18" s="305">
        <v>15</v>
      </c>
      <c r="B18" s="80" t="s">
        <v>576</v>
      </c>
      <c r="C18" s="80" t="s">
        <v>89</v>
      </c>
      <c r="D18" s="249" t="s">
        <v>27</v>
      </c>
      <c r="E18" s="252">
        <v>0.76039999999999996</v>
      </c>
      <c r="F18" s="315" t="s">
        <v>645</v>
      </c>
      <c r="G18" s="251" t="s">
        <v>629</v>
      </c>
      <c r="H18" s="232">
        <v>145983</v>
      </c>
      <c r="I18" s="274">
        <v>18037.88</v>
      </c>
    </row>
    <row r="19" spans="1:13" s="20" customFormat="1" ht="27.5" customHeight="1" x14ac:dyDescent="0.25">
      <c r="A19" s="305">
        <v>16</v>
      </c>
      <c r="B19" s="80" t="s">
        <v>6</v>
      </c>
      <c r="C19" s="80" t="s">
        <v>571</v>
      </c>
      <c r="D19" s="249" t="s">
        <v>27</v>
      </c>
      <c r="E19" s="250">
        <v>0.75819999999999999</v>
      </c>
      <c r="F19" s="310" t="s">
        <v>646</v>
      </c>
      <c r="G19" s="251" t="s">
        <v>629</v>
      </c>
      <c r="H19" s="57">
        <v>85187</v>
      </c>
      <c r="I19" s="274">
        <v>9808.3799999999992</v>
      </c>
    </row>
    <row r="20" spans="1:13" s="20" customFormat="1" ht="27.5" customHeight="1" x14ac:dyDescent="0.25">
      <c r="A20" s="305">
        <v>17</v>
      </c>
      <c r="B20" s="80" t="s">
        <v>557</v>
      </c>
      <c r="C20" s="80" t="s">
        <v>583</v>
      </c>
      <c r="D20" s="249" t="s">
        <v>18</v>
      </c>
      <c r="E20" s="252">
        <v>0.75519999999999998</v>
      </c>
      <c r="F20" s="312" t="s">
        <v>647</v>
      </c>
      <c r="G20" s="251" t="s">
        <v>629</v>
      </c>
      <c r="H20" s="57">
        <v>200233</v>
      </c>
      <c r="I20" s="274">
        <v>17340.91</v>
      </c>
    </row>
    <row r="21" spans="1:13" s="20" customFormat="1" ht="27.5" customHeight="1" x14ac:dyDescent="0.25">
      <c r="A21" s="305">
        <v>18</v>
      </c>
      <c r="B21" s="80" t="s">
        <v>574</v>
      </c>
      <c r="C21" s="80" t="s">
        <v>575</v>
      </c>
      <c r="D21" s="249" t="s">
        <v>27</v>
      </c>
      <c r="E21" s="255">
        <v>0.75270000000000004</v>
      </c>
      <c r="F21" s="316" t="s">
        <v>648</v>
      </c>
      <c r="G21" s="251" t="s">
        <v>629</v>
      </c>
      <c r="H21" s="58">
        <v>179114</v>
      </c>
      <c r="I21" s="274">
        <v>7201.04</v>
      </c>
    </row>
    <row r="22" spans="1:13" s="20" customFormat="1" ht="27.5" customHeight="1" x14ac:dyDescent="0.25">
      <c r="A22" s="305">
        <v>19</v>
      </c>
      <c r="B22" s="80" t="s">
        <v>551</v>
      </c>
      <c r="C22" s="80" t="s">
        <v>90</v>
      </c>
      <c r="D22" s="249" t="s">
        <v>18</v>
      </c>
      <c r="E22" s="256">
        <v>0.75270000000000004</v>
      </c>
      <c r="F22" s="317" t="s">
        <v>648</v>
      </c>
      <c r="G22" s="251" t="s">
        <v>629</v>
      </c>
      <c r="H22" s="57">
        <v>214395</v>
      </c>
      <c r="I22" s="274">
        <v>8016.62</v>
      </c>
    </row>
    <row r="23" spans="1:13" s="20" customFormat="1" ht="27.5" customHeight="1" x14ac:dyDescent="0.25">
      <c r="A23" s="305">
        <v>20</v>
      </c>
      <c r="B23" s="80" t="s">
        <v>577</v>
      </c>
      <c r="C23" s="80" t="s">
        <v>578</v>
      </c>
      <c r="D23" s="249" t="s">
        <v>27</v>
      </c>
      <c r="E23" s="256">
        <v>0.74709999999999999</v>
      </c>
      <c r="F23" s="317" t="s">
        <v>649</v>
      </c>
      <c r="G23" s="251" t="s">
        <v>629</v>
      </c>
      <c r="H23" s="58">
        <v>92740</v>
      </c>
      <c r="I23" s="87" t="s">
        <v>164</v>
      </c>
    </row>
    <row r="24" spans="1:13" s="20" customFormat="1" ht="42.75" customHeight="1" x14ac:dyDescent="0.25">
      <c r="A24" s="305">
        <v>21</v>
      </c>
      <c r="B24" s="80" t="s">
        <v>581</v>
      </c>
      <c r="C24" s="80" t="s">
        <v>136</v>
      </c>
      <c r="D24" s="249" t="s">
        <v>18</v>
      </c>
      <c r="E24" s="255">
        <v>0.73899999999999999</v>
      </c>
      <c r="F24" s="316" t="s">
        <v>650</v>
      </c>
      <c r="G24" s="251" t="s">
        <v>629</v>
      </c>
      <c r="H24" s="57">
        <v>663286</v>
      </c>
      <c r="I24" s="274">
        <v>10213.450000000001</v>
      </c>
    </row>
    <row r="25" spans="1:13" s="47" customFormat="1" ht="38.5" customHeight="1" x14ac:dyDescent="0.2">
      <c r="A25" s="305">
        <v>22</v>
      </c>
      <c r="B25" s="80" t="s">
        <v>551</v>
      </c>
      <c r="C25" s="80" t="s">
        <v>135</v>
      </c>
      <c r="D25" s="249" t="s">
        <v>27</v>
      </c>
      <c r="E25" s="251">
        <v>0.73440000000000005</v>
      </c>
      <c r="F25" s="311" t="s">
        <v>651</v>
      </c>
      <c r="G25" s="251" t="s">
        <v>629</v>
      </c>
      <c r="H25" s="234">
        <v>372370</v>
      </c>
      <c r="I25" s="274">
        <v>40585.11</v>
      </c>
    </row>
    <row r="26" spans="1:13" s="20" customFormat="1" ht="27.5" customHeight="1" x14ac:dyDescent="0.25">
      <c r="A26" s="305">
        <v>23</v>
      </c>
      <c r="B26" s="248" t="s">
        <v>572</v>
      </c>
      <c r="C26" s="80" t="s">
        <v>76</v>
      </c>
      <c r="D26" s="249" t="s">
        <v>27</v>
      </c>
      <c r="E26" s="252">
        <v>0.72919999999999996</v>
      </c>
      <c r="F26" s="312" t="s">
        <v>652</v>
      </c>
      <c r="G26" s="251" t="s">
        <v>629</v>
      </c>
      <c r="H26" s="57">
        <v>125684</v>
      </c>
      <c r="I26" s="276">
        <v>6297.26</v>
      </c>
    </row>
    <row r="27" spans="1:13" s="20" customFormat="1" ht="27.5" customHeight="1" x14ac:dyDescent="0.25">
      <c r="A27" s="305">
        <v>24</v>
      </c>
      <c r="B27" s="248" t="s">
        <v>572</v>
      </c>
      <c r="C27" s="80" t="s">
        <v>87</v>
      </c>
      <c r="D27" s="249" t="s">
        <v>27</v>
      </c>
      <c r="E27" s="254">
        <v>0.72919999999999996</v>
      </c>
      <c r="F27" s="312" t="s">
        <v>652</v>
      </c>
      <c r="G27" s="251" t="s">
        <v>629</v>
      </c>
      <c r="H27" s="235">
        <v>100608</v>
      </c>
      <c r="I27" s="274">
        <v>24171</v>
      </c>
    </row>
    <row r="28" spans="1:13" s="47" customFormat="1" ht="39.5" customHeight="1" x14ac:dyDescent="0.2">
      <c r="A28" s="305">
        <v>25</v>
      </c>
      <c r="B28" s="248" t="s">
        <v>551</v>
      </c>
      <c r="C28" s="80" t="s">
        <v>342</v>
      </c>
      <c r="D28" s="249" t="s">
        <v>18</v>
      </c>
      <c r="E28" s="252">
        <v>0.72560000000000002</v>
      </c>
      <c r="F28" s="315" t="s">
        <v>653</v>
      </c>
      <c r="G28" s="251" t="s">
        <v>629</v>
      </c>
      <c r="H28" s="232">
        <v>68077</v>
      </c>
      <c r="I28" s="274">
        <v>28510</v>
      </c>
    </row>
    <row r="29" spans="1:13" s="47" customFormat="1" ht="54" customHeight="1" x14ac:dyDescent="0.2">
      <c r="A29" s="305">
        <v>26</v>
      </c>
      <c r="B29" s="80" t="s">
        <v>573</v>
      </c>
      <c r="C29" s="80" t="s">
        <v>94</v>
      </c>
      <c r="D29" s="249" t="s">
        <v>18</v>
      </c>
      <c r="E29" s="252">
        <v>0.71260000000000001</v>
      </c>
      <c r="F29" s="315" t="s">
        <v>654</v>
      </c>
      <c r="G29" s="251" t="s">
        <v>629</v>
      </c>
      <c r="H29" s="232">
        <v>234206</v>
      </c>
      <c r="I29" s="275">
        <v>7157.71</v>
      </c>
    </row>
    <row r="30" spans="1:13" s="20" customFormat="1" ht="48" customHeight="1" x14ac:dyDescent="0.25">
      <c r="A30" s="305">
        <v>27</v>
      </c>
      <c r="B30" s="80" t="s">
        <v>573</v>
      </c>
      <c r="C30" s="80" t="s">
        <v>95</v>
      </c>
      <c r="D30" s="249" t="s">
        <v>27</v>
      </c>
      <c r="E30" s="253">
        <v>0.70830000000000004</v>
      </c>
      <c r="F30" s="318" t="s">
        <v>655</v>
      </c>
      <c r="G30" s="251" t="s">
        <v>629</v>
      </c>
      <c r="H30" s="232">
        <v>503493</v>
      </c>
      <c r="I30" s="274">
        <v>13692.26</v>
      </c>
    </row>
    <row r="31" spans="1:13" s="20" customFormat="1" ht="27.5" customHeight="1" x14ac:dyDescent="0.25">
      <c r="A31" s="305">
        <v>28</v>
      </c>
      <c r="B31" s="80" t="s">
        <v>572</v>
      </c>
      <c r="C31" s="80" t="s">
        <v>75</v>
      </c>
      <c r="D31" s="249" t="s">
        <v>27</v>
      </c>
      <c r="E31" s="253">
        <v>0.69569999999999999</v>
      </c>
      <c r="F31" s="318" t="s">
        <v>656</v>
      </c>
      <c r="G31" s="251" t="s">
        <v>629</v>
      </c>
      <c r="H31" s="232">
        <v>278224</v>
      </c>
      <c r="I31" s="274">
        <v>24296</v>
      </c>
    </row>
    <row r="32" spans="1:13" s="47" customFormat="1" ht="42" customHeight="1" x14ac:dyDescent="0.2">
      <c r="A32" s="305">
        <v>29</v>
      </c>
      <c r="B32" s="80" t="s">
        <v>584</v>
      </c>
      <c r="C32" s="80" t="s">
        <v>585</v>
      </c>
      <c r="D32" s="249" t="s">
        <v>27</v>
      </c>
      <c r="E32" s="253">
        <v>0.69269999999999998</v>
      </c>
      <c r="F32" s="318" t="s">
        <v>657</v>
      </c>
      <c r="G32" s="251" t="s">
        <v>629</v>
      </c>
      <c r="H32" s="232">
        <v>292804</v>
      </c>
      <c r="I32" s="274">
        <v>5581.55</v>
      </c>
    </row>
    <row r="33" spans="1:13" s="20" customFormat="1" ht="62.25" customHeight="1" x14ac:dyDescent="0.25">
      <c r="A33" s="305">
        <v>30</v>
      </c>
      <c r="B33" s="80" t="s">
        <v>563</v>
      </c>
      <c r="C33" s="80" t="s">
        <v>566</v>
      </c>
      <c r="D33" s="249" t="s">
        <v>27</v>
      </c>
      <c r="E33" s="258" t="s">
        <v>568</v>
      </c>
      <c r="F33" s="319" t="s">
        <v>638</v>
      </c>
      <c r="G33" s="251" t="s">
        <v>629</v>
      </c>
      <c r="H33" s="57">
        <v>2874122</v>
      </c>
      <c r="I33" s="274">
        <v>10164.74</v>
      </c>
    </row>
    <row r="34" spans="1:13" s="20" customFormat="1" ht="33" customHeight="1" x14ac:dyDescent="0.25">
      <c r="A34" s="305">
        <v>31</v>
      </c>
      <c r="B34" s="80" t="s">
        <v>588</v>
      </c>
      <c r="C34" s="80" t="s">
        <v>640</v>
      </c>
      <c r="D34" s="249" t="s">
        <v>18</v>
      </c>
      <c r="E34" s="258" t="s">
        <v>610</v>
      </c>
      <c r="F34" s="320" t="s">
        <v>638</v>
      </c>
      <c r="G34" s="251" t="s">
        <v>629</v>
      </c>
      <c r="H34" s="57">
        <v>118755</v>
      </c>
      <c r="I34" s="319" t="s">
        <v>638</v>
      </c>
    </row>
    <row r="35" spans="1:13" s="20" customFormat="1" ht="33" customHeight="1" x14ac:dyDescent="0.25">
      <c r="A35" s="305">
        <v>32</v>
      </c>
      <c r="B35" s="80" t="s">
        <v>590</v>
      </c>
      <c r="C35" s="80" t="s">
        <v>639</v>
      </c>
      <c r="D35" s="249" t="s">
        <v>18</v>
      </c>
      <c r="E35" s="258" t="s">
        <v>610</v>
      </c>
      <c r="F35" s="320" t="s">
        <v>638</v>
      </c>
      <c r="G35" s="251" t="s">
        <v>629</v>
      </c>
      <c r="H35" s="57">
        <v>140259</v>
      </c>
      <c r="I35" s="319" t="s">
        <v>638</v>
      </c>
    </row>
    <row r="36" spans="1:13" s="47" customFormat="1" ht="33" customHeight="1" x14ac:dyDescent="0.2">
      <c r="A36" s="305">
        <v>33</v>
      </c>
      <c r="B36" s="80" t="s">
        <v>72</v>
      </c>
      <c r="C36" s="80" t="s">
        <v>16</v>
      </c>
      <c r="D36" s="249" t="s">
        <v>15</v>
      </c>
      <c r="E36" s="257" t="s">
        <v>15</v>
      </c>
      <c r="F36" s="320" t="s">
        <v>638</v>
      </c>
      <c r="G36" s="251" t="s">
        <v>629</v>
      </c>
      <c r="H36" s="232">
        <v>371429</v>
      </c>
      <c r="I36" s="319" t="s">
        <v>638</v>
      </c>
    </row>
    <row r="37" spans="1:13" s="20" customFormat="1" ht="51.75" customHeight="1" x14ac:dyDescent="0.25">
      <c r="A37" s="305">
        <v>34</v>
      </c>
      <c r="B37" s="80" t="s">
        <v>563</v>
      </c>
      <c r="C37" s="80" t="s">
        <v>565</v>
      </c>
      <c r="D37" s="249" t="s">
        <v>567</v>
      </c>
      <c r="E37" s="257" t="s">
        <v>561</v>
      </c>
      <c r="F37" s="320" t="s">
        <v>638</v>
      </c>
      <c r="G37" s="251" t="s">
        <v>629</v>
      </c>
      <c r="H37" s="65">
        <v>717935</v>
      </c>
      <c r="I37" s="319" t="s">
        <v>638</v>
      </c>
    </row>
    <row r="38" spans="1:13" s="20" customFormat="1" ht="45.75" customHeight="1" x14ac:dyDescent="0.25">
      <c r="A38" s="305">
        <v>35</v>
      </c>
      <c r="B38" s="80" t="s">
        <v>563</v>
      </c>
      <c r="C38" s="80" t="s">
        <v>564</v>
      </c>
      <c r="D38" s="249" t="s">
        <v>567</v>
      </c>
      <c r="E38" s="258" t="s">
        <v>562</v>
      </c>
      <c r="F38" s="320" t="s">
        <v>638</v>
      </c>
      <c r="G38" s="251" t="s">
        <v>629</v>
      </c>
      <c r="H38" s="57">
        <v>176000</v>
      </c>
      <c r="I38" s="319" t="s">
        <v>638</v>
      </c>
    </row>
    <row r="39" spans="1:13" ht="25.5" customHeight="1" x14ac:dyDescent="0.2">
      <c r="A39" s="46"/>
      <c r="B39" s="19"/>
      <c r="C39" s="19"/>
      <c r="D39" s="41"/>
      <c r="E39" s="83"/>
      <c r="F39" s="46"/>
      <c r="G39" s="278"/>
      <c r="H39" s="31"/>
      <c r="I39" s="63"/>
    </row>
    <row r="40" spans="1:13" ht="30" customHeight="1" x14ac:dyDescent="0.2">
      <c r="A40" s="348" t="s">
        <v>559</v>
      </c>
      <c r="B40" s="349"/>
      <c r="C40" s="350"/>
      <c r="D40" s="45"/>
      <c r="E40" s="84" t="s">
        <v>52</v>
      </c>
      <c r="F40" s="321"/>
      <c r="G40" s="84"/>
      <c r="H40" s="34">
        <f>SUM(H4:H38)</f>
        <v>11855762</v>
      </c>
      <c r="I40" s="64"/>
    </row>
    <row r="41" spans="1:13" ht="19.5" customHeight="1" x14ac:dyDescent="0.2">
      <c r="B41" s="363"/>
      <c r="C41" s="363"/>
      <c r="E41" s="98"/>
      <c r="F41" s="322"/>
      <c r="G41" s="98"/>
      <c r="H41" s="32"/>
    </row>
    <row r="42" spans="1:13" ht="23.25" customHeight="1" x14ac:dyDescent="0.2">
      <c r="A42" s="351" t="s">
        <v>25</v>
      </c>
      <c r="B42" s="352"/>
      <c r="C42" s="352"/>
      <c r="D42" s="352"/>
      <c r="E42" s="352"/>
      <c r="F42" s="352"/>
      <c r="G42" s="352"/>
      <c r="H42" s="352"/>
      <c r="I42" s="353"/>
    </row>
    <row r="43" spans="1:13" s="47" customFormat="1" ht="33" customHeight="1" x14ac:dyDescent="0.2">
      <c r="A43" s="331">
        <v>36</v>
      </c>
      <c r="B43" s="248" t="s">
        <v>622</v>
      </c>
      <c r="C43" s="248" t="s">
        <v>694</v>
      </c>
      <c r="D43" s="249" t="s">
        <v>18</v>
      </c>
      <c r="E43" s="251" t="s">
        <v>623</v>
      </c>
      <c r="F43" s="313" t="s">
        <v>659</v>
      </c>
      <c r="G43" s="251" t="s">
        <v>629</v>
      </c>
      <c r="H43" s="65">
        <v>234622</v>
      </c>
      <c r="I43" s="319" t="s">
        <v>638</v>
      </c>
    </row>
    <row r="44" spans="1:13" s="47" customFormat="1" ht="42.75" customHeight="1" x14ac:dyDescent="0.2">
      <c r="A44" s="331">
        <v>37</v>
      </c>
      <c r="B44" s="248" t="s">
        <v>624</v>
      </c>
      <c r="C44" s="80" t="s">
        <v>695</v>
      </c>
      <c r="D44" s="249" t="s">
        <v>27</v>
      </c>
      <c r="E44" s="251" t="s">
        <v>623</v>
      </c>
      <c r="F44" s="313" t="s">
        <v>660</v>
      </c>
      <c r="G44" s="251" t="s">
        <v>629</v>
      </c>
      <c r="H44" s="65">
        <v>347252</v>
      </c>
      <c r="I44" s="319" t="s">
        <v>638</v>
      </c>
    </row>
    <row r="45" spans="1:13" s="47" customFormat="1" ht="33" customHeight="1" x14ac:dyDescent="0.2">
      <c r="A45" s="331">
        <v>38</v>
      </c>
      <c r="B45" s="248" t="s">
        <v>572</v>
      </c>
      <c r="C45" s="248" t="s">
        <v>74</v>
      </c>
      <c r="D45" s="249" t="s">
        <v>18</v>
      </c>
      <c r="E45" s="253">
        <v>0.68130000000000002</v>
      </c>
      <c r="F45" s="318" t="s">
        <v>658</v>
      </c>
      <c r="G45" s="251" t="s">
        <v>629</v>
      </c>
      <c r="H45" s="65">
        <v>137025</v>
      </c>
      <c r="I45" s="275">
        <v>26591.599999999999</v>
      </c>
    </row>
    <row r="46" spans="1:13" s="21" customFormat="1" ht="56.25" customHeight="1" x14ac:dyDescent="0.25">
      <c r="A46" s="331">
        <v>39</v>
      </c>
      <c r="B46" s="80" t="s">
        <v>552</v>
      </c>
      <c r="C46" s="80" t="s">
        <v>586</v>
      </c>
      <c r="D46" s="249" t="s">
        <v>587</v>
      </c>
      <c r="E46" s="253">
        <v>0.66300000000000003</v>
      </c>
      <c r="F46" s="318" t="s">
        <v>661</v>
      </c>
      <c r="G46" s="251" t="s">
        <v>629</v>
      </c>
      <c r="H46" s="232">
        <v>168164</v>
      </c>
      <c r="I46" s="274">
        <v>24023.43</v>
      </c>
      <c r="K46" s="16"/>
      <c r="L46" s="16"/>
      <c r="M46" s="16"/>
    </row>
    <row r="47" spans="1:13" s="21" customFormat="1" ht="40.5" customHeight="1" x14ac:dyDescent="0.25">
      <c r="A47" s="331">
        <v>40</v>
      </c>
      <c r="B47" s="80" t="s">
        <v>591</v>
      </c>
      <c r="C47" s="80" t="s">
        <v>592</v>
      </c>
      <c r="D47" s="99" t="s">
        <v>18</v>
      </c>
      <c r="E47" s="82">
        <v>0.62090000000000001</v>
      </c>
      <c r="F47" s="323" t="s">
        <v>662</v>
      </c>
      <c r="G47" s="251" t="s">
        <v>629</v>
      </c>
      <c r="H47" s="57">
        <v>125004</v>
      </c>
      <c r="I47" s="62">
        <v>5893.5</v>
      </c>
      <c r="K47" s="20"/>
      <c r="L47" s="20"/>
      <c r="M47" s="16"/>
    </row>
    <row r="48" spans="1:13" s="21" customFormat="1" ht="33.75" customHeight="1" x14ac:dyDescent="0.25">
      <c r="A48" s="331">
        <v>41</v>
      </c>
      <c r="B48" s="248" t="s">
        <v>73</v>
      </c>
      <c r="C48" s="80" t="s">
        <v>22</v>
      </c>
      <c r="D48" s="99" t="s">
        <v>18</v>
      </c>
      <c r="E48" s="82">
        <v>0.61719999999999997</v>
      </c>
      <c r="F48" s="323" t="s">
        <v>693</v>
      </c>
      <c r="G48" s="251" t="s">
        <v>629</v>
      </c>
      <c r="H48" s="57">
        <v>288314</v>
      </c>
      <c r="I48" s="62">
        <v>6967.2</v>
      </c>
      <c r="K48" s="16"/>
      <c r="L48" s="16"/>
      <c r="M48" s="16"/>
    </row>
    <row r="49" spans="1:13" s="20" customFormat="1" ht="48" customHeight="1" x14ac:dyDescent="0.25">
      <c r="A49" s="331">
        <v>42</v>
      </c>
      <c r="B49" s="80" t="s">
        <v>563</v>
      </c>
      <c r="C49" s="80" t="s">
        <v>625</v>
      </c>
      <c r="D49" s="99" t="s">
        <v>27</v>
      </c>
      <c r="E49" s="233" t="s">
        <v>626</v>
      </c>
      <c r="F49" s="320" t="s">
        <v>638</v>
      </c>
      <c r="G49" s="251" t="s">
        <v>629</v>
      </c>
      <c r="H49" s="57">
        <v>1243572</v>
      </c>
      <c r="I49" s="319" t="s">
        <v>638</v>
      </c>
      <c r="K49" s="16"/>
      <c r="L49" s="16"/>
      <c r="M49" s="16"/>
    </row>
    <row r="50" spans="1:13" ht="33" customHeight="1" x14ac:dyDescent="0.2">
      <c r="A50" s="41"/>
      <c r="B50" s="19"/>
      <c r="C50" s="19"/>
      <c r="D50" s="43"/>
      <c r="E50" s="84" t="s">
        <v>53</v>
      </c>
      <c r="F50" s="321"/>
      <c r="G50" s="84"/>
      <c r="H50" s="147">
        <f>SUM(H43:H49)</f>
        <v>2543953</v>
      </c>
      <c r="I50" s="63"/>
    </row>
    <row r="51" spans="1:13" ht="30" customHeight="1" x14ac:dyDescent="0.2">
      <c r="B51" s="18" t="s">
        <v>325</v>
      </c>
      <c r="C51" s="18" t="s">
        <v>627</v>
      </c>
      <c r="H51" s="33"/>
    </row>
    <row r="52" spans="1:13" ht="17" x14ac:dyDescent="0.2">
      <c r="C52" s="18" t="s">
        <v>560</v>
      </c>
    </row>
    <row r="53" spans="1:13" ht="25.5" customHeight="1" x14ac:dyDescent="0.2">
      <c r="A53" s="354" t="s">
        <v>93</v>
      </c>
      <c r="B53" s="355"/>
      <c r="C53" s="355"/>
      <c r="D53" s="355"/>
      <c r="E53" s="355"/>
      <c r="F53" s="355"/>
      <c r="G53" s="355"/>
      <c r="H53" s="356"/>
    </row>
    <row r="54" spans="1:13" s="17" customFormat="1" ht="26.25" customHeight="1" x14ac:dyDescent="0.2">
      <c r="A54" s="40"/>
      <c r="B54" s="80"/>
      <c r="C54" s="80"/>
      <c r="D54" s="40"/>
      <c r="E54" s="82"/>
      <c r="F54" s="323"/>
      <c r="G54" s="82"/>
      <c r="H54" s="57"/>
      <c r="I54" s="60"/>
    </row>
    <row r="55" spans="1:13" s="17" customFormat="1" ht="26.25" customHeight="1" x14ac:dyDescent="0.2">
      <c r="A55" s="40"/>
      <c r="B55" s="35"/>
      <c r="C55" s="66" t="s">
        <v>78</v>
      </c>
      <c r="D55" s="67"/>
      <c r="E55" s="86"/>
      <c r="F55" s="325"/>
      <c r="G55" s="86"/>
      <c r="H55" s="68">
        <f>SUM(H54:H54)</f>
        <v>0</v>
      </c>
      <c r="I55" s="60"/>
    </row>
    <row r="57" spans="1:13" ht="25.5" customHeight="1" x14ac:dyDescent="0.2">
      <c r="A57" s="357" t="s">
        <v>140</v>
      </c>
      <c r="B57" s="358"/>
      <c r="C57" s="358"/>
      <c r="D57" s="358"/>
      <c r="E57" s="358"/>
      <c r="F57" s="358"/>
      <c r="G57" s="358"/>
      <c r="H57" s="359"/>
    </row>
    <row r="58" spans="1:13" s="17" customFormat="1" ht="26.25" customHeight="1" x14ac:dyDescent="0.2">
      <c r="A58" s="40"/>
      <c r="B58" s="80" t="s">
        <v>588</v>
      </c>
      <c r="C58" s="80" t="s">
        <v>10</v>
      </c>
      <c r="D58" s="99" t="s">
        <v>589</v>
      </c>
      <c r="E58" s="82"/>
      <c r="F58" s="323"/>
      <c r="G58" s="82"/>
      <c r="H58" s="57">
        <v>118755</v>
      </c>
      <c r="I58" s="60"/>
    </row>
    <row r="59" spans="1:13" s="17" customFormat="1" ht="26.25" customHeight="1" x14ac:dyDescent="0.2">
      <c r="A59" s="40"/>
      <c r="B59" s="80" t="s">
        <v>590</v>
      </c>
      <c r="C59" s="80" t="s">
        <v>27</v>
      </c>
      <c r="D59" s="99" t="s">
        <v>27</v>
      </c>
      <c r="E59" s="233"/>
      <c r="F59" s="324"/>
      <c r="G59" s="233"/>
      <c r="H59" s="57">
        <v>140259</v>
      </c>
      <c r="I59" s="60"/>
    </row>
    <row r="60" spans="1:13" s="17" customFormat="1" ht="26.25" customHeight="1" x14ac:dyDescent="0.2">
      <c r="A60" s="40"/>
      <c r="B60" s="80"/>
      <c r="C60" s="80"/>
      <c r="D60" s="40"/>
      <c r="E60" s="96"/>
      <c r="F60" s="306"/>
      <c r="G60" s="279"/>
      <c r="H60" s="95"/>
      <c r="I60" s="60"/>
    </row>
    <row r="61" spans="1:13" s="17" customFormat="1" ht="26.25" customHeight="1" x14ac:dyDescent="0.2">
      <c r="A61" s="40"/>
      <c r="B61" s="35"/>
      <c r="C61" s="66" t="s">
        <v>78</v>
      </c>
      <c r="D61" s="67"/>
      <c r="E61" s="86"/>
      <c r="F61" s="325"/>
      <c r="G61" s="86"/>
      <c r="H61" s="68">
        <f>SUM(H58:H60)</f>
        <v>259014</v>
      </c>
      <c r="I61" s="60"/>
    </row>
    <row r="63" spans="1:13" ht="25.5" customHeight="1" x14ac:dyDescent="0.2">
      <c r="A63" s="360" t="s">
        <v>98</v>
      </c>
      <c r="B63" s="361"/>
      <c r="C63" s="361"/>
      <c r="D63" s="361"/>
      <c r="E63" s="361"/>
      <c r="F63" s="361"/>
      <c r="G63" s="361"/>
      <c r="H63" s="362"/>
    </row>
    <row r="64" spans="1:13" s="17" customFormat="1" ht="26.25" customHeight="1" x14ac:dyDescent="0.2">
      <c r="A64" s="89"/>
      <c r="B64" s="80"/>
      <c r="C64" s="80"/>
      <c r="D64" s="89"/>
      <c r="E64" s="93"/>
      <c r="F64" s="307"/>
      <c r="G64" s="93"/>
      <c r="H64" s="57"/>
      <c r="I64" s="60"/>
    </row>
    <row r="65" spans="1:9" s="17" customFormat="1" ht="26.25" customHeight="1" x14ac:dyDescent="0.2">
      <c r="A65" s="40"/>
      <c r="B65" s="35"/>
      <c r="C65" s="66" t="s">
        <v>78</v>
      </c>
      <c r="D65" s="67"/>
      <c r="E65" s="86"/>
      <c r="F65" s="325"/>
      <c r="G65" s="86"/>
      <c r="H65" s="68">
        <f>SUM(H64:H64)</f>
        <v>0</v>
      </c>
      <c r="I65" s="60"/>
    </row>
    <row r="67" spans="1:9" ht="25.5" customHeight="1" x14ac:dyDescent="0.2">
      <c r="A67" s="344" t="s">
        <v>69</v>
      </c>
      <c r="B67" s="345"/>
      <c r="C67" s="345"/>
      <c r="D67" s="345"/>
      <c r="E67" s="345"/>
      <c r="F67" s="345"/>
      <c r="G67" s="345"/>
      <c r="H67" s="346"/>
    </row>
    <row r="68" spans="1:9" s="17" customFormat="1" ht="26.25" customHeight="1" x14ac:dyDescent="0.2">
      <c r="A68" s="40"/>
      <c r="B68" s="37" t="s">
        <v>150</v>
      </c>
      <c r="C68" s="144" t="s">
        <v>620</v>
      </c>
      <c r="D68" s="99" t="s">
        <v>18</v>
      </c>
      <c r="E68" s="82"/>
      <c r="F68" s="323"/>
      <c r="G68" s="82"/>
      <c r="H68" s="57">
        <v>234622</v>
      </c>
      <c r="I68" s="60"/>
    </row>
    <row r="69" spans="1:9" s="17" customFormat="1" ht="26.25" customHeight="1" x14ac:dyDescent="0.2">
      <c r="A69" s="40"/>
      <c r="B69" s="37" t="s">
        <v>409</v>
      </c>
      <c r="C69" s="80" t="s">
        <v>621</v>
      </c>
      <c r="D69" s="99" t="s">
        <v>27</v>
      </c>
      <c r="E69" s="82"/>
      <c r="F69" s="323"/>
      <c r="G69" s="82"/>
      <c r="H69" s="57">
        <v>347252</v>
      </c>
      <c r="I69" s="60"/>
    </row>
    <row r="70" spans="1:9" s="17" customFormat="1" ht="26.25" customHeight="1" x14ac:dyDescent="0.2">
      <c r="A70" s="40"/>
      <c r="B70" s="80" t="s">
        <v>563</v>
      </c>
      <c r="C70" s="80" t="s">
        <v>625</v>
      </c>
      <c r="D70" s="99" t="s">
        <v>27</v>
      </c>
      <c r="E70" s="82"/>
      <c r="F70" s="323"/>
      <c r="G70" s="82"/>
      <c r="H70" s="57">
        <v>1243572</v>
      </c>
      <c r="I70" s="60"/>
    </row>
    <row r="71" spans="1:9" s="17" customFormat="1" ht="26.25" customHeight="1" x14ac:dyDescent="0.2">
      <c r="A71" s="40"/>
      <c r="B71" s="37"/>
      <c r="C71" s="66" t="s">
        <v>78</v>
      </c>
      <c r="D71" s="40"/>
      <c r="E71" s="87"/>
      <c r="F71" s="40"/>
      <c r="G71" s="87"/>
      <c r="H71" s="69">
        <f>SUM(H68:H70)</f>
        <v>1825446</v>
      </c>
      <c r="I71" s="60"/>
    </row>
    <row r="73" spans="1:9" x14ac:dyDescent="0.2">
      <c r="E73" s="94"/>
      <c r="G73" s="94"/>
    </row>
    <row r="74" spans="1:9" x14ac:dyDescent="0.2">
      <c r="E74" s="94"/>
      <c r="G74" s="94"/>
    </row>
    <row r="75" spans="1:9" x14ac:dyDescent="0.2">
      <c r="A75" s="70"/>
      <c r="E75" s="97"/>
      <c r="F75" s="326"/>
      <c r="G75" s="97"/>
    </row>
    <row r="76" spans="1:9" x14ac:dyDescent="0.2">
      <c r="E76" s="94"/>
      <c r="G76" s="94"/>
    </row>
    <row r="77" spans="1:9" x14ac:dyDescent="0.2">
      <c r="E77" s="94"/>
      <c r="G77" s="94"/>
    </row>
    <row r="78" spans="1:9" x14ac:dyDescent="0.2">
      <c r="B78" s="137"/>
    </row>
  </sheetData>
  <sortState xmlns:xlrd2="http://schemas.microsoft.com/office/spreadsheetml/2017/richdata2" ref="B4:I32">
    <sortCondition descending="1" ref="E4:E32"/>
  </sortState>
  <mergeCells count="8">
    <mergeCell ref="A67:H67"/>
    <mergeCell ref="A1:I1"/>
    <mergeCell ref="A40:C40"/>
    <mergeCell ref="A42:I42"/>
    <mergeCell ref="A53:H53"/>
    <mergeCell ref="A57:H57"/>
    <mergeCell ref="A63:H63"/>
    <mergeCell ref="B41:C41"/>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H38"/>
  <sheetViews>
    <sheetView topLeftCell="A3" zoomScale="115" zoomScaleNormal="115" workbookViewId="0">
      <selection activeCell="L7" sqref="L7"/>
    </sheetView>
  </sheetViews>
  <sheetFormatPr baseColWidth="10" defaultColWidth="9.1640625" defaultRowHeight="15" x14ac:dyDescent="0.2"/>
  <cols>
    <col min="1" max="1" width="24.83203125" style="8" customWidth="1"/>
    <col min="2" max="2" width="7" style="7" customWidth="1"/>
    <col min="3" max="3" width="31.5" style="8" customWidth="1"/>
    <col min="4" max="4" width="16.33203125" style="6" customWidth="1"/>
    <col min="5" max="5" width="9.1640625" style="7" customWidth="1"/>
    <col min="6" max="6" width="19.33203125" style="7" customWidth="1"/>
    <col min="7" max="7" width="15.33203125" style="269" customWidth="1"/>
    <col min="8" max="8" width="14.6640625" style="7" customWidth="1"/>
  </cols>
  <sheetData>
    <row r="1" spans="1:8" ht="29.5" customHeight="1" x14ac:dyDescent="0.2">
      <c r="A1" s="364" t="s">
        <v>3</v>
      </c>
      <c r="B1" s="365"/>
      <c r="C1" s="365"/>
      <c r="D1" s="143"/>
      <c r="E1" s="88"/>
      <c r="F1" s="88"/>
      <c r="G1" s="259"/>
      <c r="H1" s="88"/>
    </row>
    <row r="2" spans="1:8" ht="48" x14ac:dyDescent="0.2">
      <c r="A2" s="260" t="s">
        <v>2</v>
      </c>
      <c r="B2" s="261" t="s">
        <v>1</v>
      </c>
      <c r="C2" s="260" t="s">
        <v>0</v>
      </c>
      <c r="D2" s="262" t="s">
        <v>155</v>
      </c>
      <c r="E2" s="262" t="s">
        <v>597</v>
      </c>
      <c r="F2" s="262" t="s">
        <v>598</v>
      </c>
      <c r="G2" s="263" t="s">
        <v>28</v>
      </c>
      <c r="H2" s="262" t="s">
        <v>137</v>
      </c>
    </row>
    <row r="3" spans="1:8" ht="30" customHeight="1" x14ac:dyDescent="0.2">
      <c r="A3" s="143" t="s">
        <v>21</v>
      </c>
      <c r="B3" s="193" t="s">
        <v>27</v>
      </c>
      <c r="C3" s="144" t="s">
        <v>87</v>
      </c>
      <c r="D3" s="270">
        <v>96684</v>
      </c>
      <c r="E3" s="146">
        <v>4</v>
      </c>
      <c r="F3" s="271"/>
      <c r="G3" s="264">
        <f>SUM(D3/E3)</f>
        <v>24171</v>
      </c>
      <c r="H3" s="265"/>
    </row>
    <row r="4" spans="1:8" ht="30" customHeight="1" x14ac:dyDescent="0.2">
      <c r="A4" s="143" t="s">
        <v>21</v>
      </c>
      <c r="B4" s="88" t="s">
        <v>18</v>
      </c>
      <c r="C4" s="145" t="s">
        <v>74</v>
      </c>
      <c r="D4" s="270">
        <v>132958</v>
      </c>
      <c r="E4" s="271"/>
      <c r="F4" s="272">
        <v>5</v>
      </c>
      <c r="G4" s="266">
        <f>SUM(D4/F4)</f>
        <v>26591.599999999999</v>
      </c>
      <c r="H4" s="267"/>
    </row>
    <row r="5" spans="1:8" ht="30" customHeight="1" x14ac:dyDescent="0.2">
      <c r="A5" s="143" t="s">
        <v>21</v>
      </c>
      <c r="B5" s="88" t="s">
        <v>27</v>
      </c>
      <c r="C5" s="145" t="s">
        <v>75</v>
      </c>
      <c r="D5" s="270">
        <v>267256</v>
      </c>
      <c r="E5" s="146">
        <v>11</v>
      </c>
      <c r="F5" s="271"/>
      <c r="G5" s="266">
        <f t="shared" ref="G5:G7" si="0">SUM(D5/E5)</f>
        <v>24296</v>
      </c>
      <c r="H5" s="267"/>
    </row>
    <row r="6" spans="1:8" s="50" customFormat="1" ht="30" customHeight="1" x14ac:dyDescent="0.2">
      <c r="A6" s="143" t="s">
        <v>21</v>
      </c>
      <c r="B6" s="88" t="s">
        <v>27</v>
      </c>
      <c r="C6" s="145" t="s">
        <v>76</v>
      </c>
      <c r="D6" s="270">
        <v>119648</v>
      </c>
      <c r="E6" s="146">
        <v>19</v>
      </c>
      <c r="F6" s="271"/>
      <c r="G6" s="266">
        <f t="shared" si="0"/>
        <v>6297.2631578947367</v>
      </c>
      <c r="H6" s="267"/>
    </row>
    <row r="7" spans="1:8" s="50" customFormat="1" ht="30" customHeight="1" x14ac:dyDescent="0.2">
      <c r="A7" s="143" t="s">
        <v>38</v>
      </c>
      <c r="B7" s="89" t="s">
        <v>587</v>
      </c>
      <c r="C7" s="144" t="s">
        <v>36</v>
      </c>
      <c r="D7" s="270">
        <v>168164</v>
      </c>
      <c r="E7" s="146">
        <v>7</v>
      </c>
      <c r="F7" s="271"/>
      <c r="G7" s="266">
        <f t="shared" si="0"/>
        <v>24023.428571428572</v>
      </c>
      <c r="H7" s="267"/>
    </row>
    <row r="8" spans="1:8" s="50" customFormat="1" ht="30" customHeight="1" x14ac:dyDescent="0.2">
      <c r="A8" s="143" t="s">
        <v>38</v>
      </c>
      <c r="B8" s="88" t="s">
        <v>18</v>
      </c>
      <c r="C8" s="144" t="s">
        <v>91</v>
      </c>
      <c r="D8" s="270">
        <v>193608</v>
      </c>
      <c r="E8" s="271"/>
      <c r="F8" s="272">
        <v>11</v>
      </c>
      <c r="G8" s="266">
        <f>SUM(D8/F8)</f>
        <v>17600.727272727272</v>
      </c>
      <c r="H8" s="267"/>
    </row>
    <row r="9" spans="1:8" s="50" customFormat="1" ht="30" customHeight="1" x14ac:dyDescent="0.2">
      <c r="A9" s="143" t="s">
        <v>336</v>
      </c>
      <c r="B9" s="88" t="s">
        <v>27</v>
      </c>
      <c r="C9" s="144" t="s">
        <v>95</v>
      </c>
      <c r="D9" s="270">
        <v>465537</v>
      </c>
      <c r="E9" s="146">
        <v>34</v>
      </c>
      <c r="F9" s="271"/>
      <c r="G9" s="266">
        <f>SUM(D9/E9)</f>
        <v>13692.264705882353</v>
      </c>
      <c r="H9" s="267"/>
    </row>
    <row r="10" spans="1:8" s="50" customFormat="1" ht="30" customHeight="1" x14ac:dyDescent="0.2">
      <c r="A10" s="143" t="s">
        <v>336</v>
      </c>
      <c r="B10" s="88" t="s">
        <v>18</v>
      </c>
      <c r="C10" s="144" t="s">
        <v>94</v>
      </c>
      <c r="D10" s="270">
        <v>221889</v>
      </c>
      <c r="E10" s="271"/>
      <c r="F10" s="272">
        <v>31</v>
      </c>
      <c r="G10" s="266">
        <f>SUM(D10/F10)</f>
        <v>7157.7096774193551</v>
      </c>
      <c r="H10" s="267"/>
    </row>
    <row r="11" spans="1:8" s="50" customFormat="1" ht="30" customHeight="1" x14ac:dyDescent="0.2">
      <c r="A11" s="143" t="s">
        <v>6</v>
      </c>
      <c r="B11" s="88" t="s">
        <v>27</v>
      </c>
      <c r="C11" s="144" t="s">
        <v>143</v>
      </c>
      <c r="D11" s="270">
        <v>183480</v>
      </c>
      <c r="E11" s="146">
        <v>15</v>
      </c>
      <c r="F11" s="271"/>
      <c r="G11" s="266">
        <f t="shared" ref="G11:G13" si="1">SUM(D11/E11)</f>
        <v>12232</v>
      </c>
      <c r="H11" s="267"/>
    </row>
    <row r="12" spans="1:8" s="50" customFormat="1" ht="30" customHeight="1" x14ac:dyDescent="0.2">
      <c r="A12" s="143" t="s">
        <v>6</v>
      </c>
      <c r="B12" s="89" t="s">
        <v>27</v>
      </c>
      <c r="C12" s="144" t="s">
        <v>333</v>
      </c>
      <c r="D12" s="270">
        <v>78467</v>
      </c>
      <c r="E12" s="146">
        <v>8</v>
      </c>
      <c r="F12" s="271"/>
      <c r="G12" s="266">
        <f t="shared" si="1"/>
        <v>9808.375</v>
      </c>
      <c r="H12" s="268"/>
    </row>
    <row r="13" spans="1:8" s="50" customFormat="1" ht="30" customHeight="1" x14ac:dyDescent="0.2">
      <c r="A13" s="143" t="s">
        <v>6</v>
      </c>
      <c r="B13" s="88" t="s">
        <v>27</v>
      </c>
      <c r="C13" s="144" t="s">
        <v>334</v>
      </c>
      <c r="D13" s="270">
        <v>58124</v>
      </c>
      <c r="E13" s="146">
        <v>4</v>
      </c>
      <c r="F13" s="271"/>
      <c r="G13" s="266">
        <f t="shared" si="1"/>
        <v>14531</v>
      </c>
      <c r="H13" s="268"/>
    </row>
    <row r="14" spans="1:8" s="50" customFormat="1" ht="30" customHeight="1" x14ac:dyDescent="0.2">
      <c r="A14" s="143" t="s">
        <v>4</v>
      </c>
      <c r="B14" s="88" t="s">
        <v>18</v>
      </c>
      <c r="C14" s="144" t="s">
        <v>114</v>
      </c>
      <c r="D14" s="270">
        <v>231746</v>
      </c>
      <c r="E14" s="271"/>
      <c r="F14" s="272">
        <v>20</v>
      </c>
      <c r="G14" s="266">
        <f t="shared" ref="G14:G15" si="2">SUM(D14/F14)</f>
        <v>11587.3</v>
      </c>
      <c r="H14" s="268"/>
    </row>
    <row r="15" spans="1:8" s="50" customFormat="1" ht="30" customHeight="1" x14ac:dyDescent="0.2">
      <c r="A15" s="143" t="s">
        <v>4</v>
      </c>
      <c r="B15" s="88" t="s">
        <v>18</v>
      </c>
      <c r="C15" s="144" t="s">
        <v>335</v>
      </c>
      <c r="D15" s="270">
        <v>379676</v>
      </c>
      <c r="E15" s="271"/>
      <c r="F15" s="272">
        <v>27</v>
      </c>
      <c r="G15" s="266">
        <f t="shared" si="2"/>
        <v>14062.074074074075</v>
      </c>
      <c r="H15" s="268"/>
    </row>
    <row r="16" spans="1:8" ht="30" customHeight="1" x14ac:dyDescent="0.2">
      <c r="A16" s="143" t="s">
        <v>147</v>
      </c>
      <c r="B16" s="88" t="s">
        <v>27</v>
      </c>
      <c r="C16" s="144" t="s">
        <v>148</v>
      </c>
      <c r="D16" s="270">
        <v>273496</v>
      </c>
      <c r="E16" s="146">
        <v>49</v>
      </c>
      <c r="F16" s="271"/>
      <c r="G16" s="266">
        <f t="shared" ref="G16:G19" si="3">SUM(D16/E16)</f>
        <v>5581.5510204081629</v>
      </c>
      <c r="H16" s="267"/>
    </row>
    <row r="17" spans="1:8" s="50" customFormat="1" ht="30" customHeight="1" x14ac:dyDescent="0.2">
      <c r="A17" s="143" t="s">
        <v>144</v>
      </c>
      <c r="B17" s="88" t="s">
        <v>589</v>
      </c>
      <c r="C17" s="144" t="s">
        <v>10</v>
      </c>
      <c r="D17" s="270">
        <v>118755</v>
      </c>
      <c r="E17" s="146">
        <v>2</v>
      </c>
      <c r="F17" s="271"/>
      <c r="G17" s="266">
        <f t="shared" si="3"/>
        <v>59377.5</v>
      </c>
      <c r="H17" s="268"/>
    </row>
    <row r="18" spans="1:8" s="50" customFormat="1" ht="30" customHeight="1" x14ac:dyDescent="0.2">
      <c r="A18" s="37" t="s">
        <v>338</v>
      </c>
      <c r="B18" s="88" t="s">
        <v>27</v>
      </c>
      <c r="C18" s="144" t="s">
        <v>337</v>
      </c>
      <c r="D18" s="270">
        <v>180026</v>
      </c>
      <c r="E18" s="146">
        <v>25</v>
      </c>
      <c r="F18" s="271"/>
      <c r="G18" s="266">
        <f t="shared" si="3"/>
        <v>7201.04</v>
      </c>
      <c r="H18" s="268"/>
    </row>
    <row r="19" spans="1:8" s="50" customFormat="1" ht="30" customHeight="1" x14ac:dyDescent="0.2">
      <c r="A19" s="143" t="s">
        <v>20</v>
      </c>
      <c r="B19" s="88" t="s">
        <v>27</v>
      </c>
      <c r="C19" s="145" t="s">
        <v>89</v>
      </c>
      <c r="D19" s="270">
        <v>144303</v>
      </c>
      <c r="E19" s="146">
        <v>8</v>
      </c>
      <c r="F19" s="271"/>
      <c r="G19" s="266">
        <f t="shared" si="3"/>
        <v>18037.875</v>
      </c>
      <c r="H19" s="268"/>
    </row>
    <row r="20" spans="1:8" s="50" customFormat="1" ht="30" customHeight="1" x14ac:dyDescent="0.2">
      <c r="A20" s="143" t="s">
        <v>20</v>
      </c>
      <c r="B20" s="88" t="s">
        <v>18</v>
      </c>
      <c r="C20" s="145" t="s">
        <v>146</v>
      </c>
      <c r="D20" s="270">
        <v>397814</v>
      </c>
      <c r="E20" s="271"/>
      <c r="F20" s="272">
        <v>31</v>
      </c>
      <c r="G20" s="266">
        <f>SUM(D20/F20)</f>
        <v>12832.709677419354</v>
      </c>
      <c r="H20" s="267"/>
    </row>
    <row r="21" spans="1:8" s="50" customFormat="1" ht="30" customHeight="1" x14ac:dyDescent="0.2">
      <c r="A21" s="143" t="s">
        <v>20</v>
      </c>
      <c r="B21" s="88" t="s">
        <v>27</v>
      </c>
      <c r="C21" s="145" t="s">
        <v>141</v>
      </c>
      <c r="D21" s="270">
        <v>158603</v>
      </c>
      <c r="E21" s="146">
        <v>5</v>
      </c>
      <c r="F21" s="271"/>
      <c r="G21" s="266">
        <f t="shared" ref="G21:G23" si="4">SUM(D21/E21)</f>
        <v>31720.6</v>
      </c>
      <c r="H21" s="268"/>
    </row>
    <row r="22" spans="1:8" s="50" customFormat="1" ht="30" customHeight="1" x14ac:dyDescent="0.2">
      <c r="A22" s="143" t="s">
        <v>9</v>
      </c>
      <c r="B22" s="88" t="s">
        <v>27</v>
      </c>
      <c r="C22" s="144" t="s">
        <v>27</v>
      </c>
      <c r="D22" s="270">
        <v>132711</v>
      </c>
      <c r="E22" s="146">
        <v>31</v>
      </c>
      <c r="F22" s="271"/>
      <c r="G22" s="266">
        <f t="shared" si="4"/>
        <v>4281</v>
      </c>
      <c r="H22" s="268"/>
    </row>
    <row r="23" spans="1:8" ht="30" customHeight="1" x14ac:dyDescent="0.2">
      <c r="A23" s="143" t="s">
        <v>339</v>
      </c>
      <c r="B23" s="88" t="s">
        <v>27</v>
      </c>
      <c r="C23" s="144" t="s">
        <v>340</v>
      </c>
      <c r="D23" s="270">
        <v>89476</v>
      </c>
      <c r="E23" s="146">
        <v>0</v>
      </c>
      <c r="F23" s="271"/>
      <c r="G23" s="266" t="e">
        <f t="shared" si="4"/>
        <v>#DIV/0!</v>
      </c>
      <c r="H23" s="267"/>
    </row>
    <row r="24" spans="1:8" ht="16" x14ac:dyDescent="0.2">
      <c r="A24" s="143" t="s">
        <v>116</v>
      </c>
      <c r="B24" s="88" t="s">
        <v>18</v>
      </c>
      <c r="C24" s="144" t="s">
        <v>90</v>
      </c>
      <c r="D24" s="270">
        <v>208432</v>
      </c>
      <c r="E24" s="271"/>
      <c r="F24" s="272">
        <v>26</v>
      </c>
      <c r="G24" s="266">
        <f t="shared" ref="G24:G26" si="5">SUM(D24/F24)</f>
        <v>8016.6153846153848</v>
      </c>
      <c r="H24" s="267"/>
    </row>
    <row r="25" spans="1:8" ht="16" x14ac:dyDescent="0.2">
      <c r="A25" s="143" t="s">
        <v>116</v>
      </c>
      <c r="B25" s="88" t="s">
        <v>18</v>
      </c>
      <c r="C25" s="144" t="s">
        <v>341</v>
      </c>
      <c r="D25" s="270">
        <v>898636</v>
      </c>
      <c r="E25" s="271"/>
      <c r="F25" s="272">
        <v>68</v>
      </c>
      <c r="G25" s="266">
        <f t="shared" si="5"/>
        <v>13215.235294117647</v>
      </c>
      <c r="H25" s="267"/>
    </row>
    <row r="26" spans="1:8" ht="16" x14ac:dyDescent="0.2">
      <c r="A26" s="143" t="s">
        <v>116</v>
      </c>
      <c r="B26" s="88" t="s">
        <v>18</v>
      </c>
      <c r="C26" s="144" t="s">
        <v>342</v>
      </c>
      <c r="D26" s="270">
        <v>313610</v>
      </c>
      <c r="E26" s="271"/>
      <c r="F26" s="272">
        <v>11</v>
      </c>
      <c r="G26" s="266">
        <f t="shared" si="5"/>
        <v>28510</v>
      </c>
      <c r="H26" s="267"/>
    </row>
    <row r="27" spans="1:8" ht="16" x14ac:dyDescent="0.2">
      <c r="A27" s="143" t="s">
        <v>116</v>
      </c>
      <c r="B27" s="88" t="s">
        <v>27</v>
      </c>
      <c r="C27" s="144" t="s">
        <v>135</v>
      </c>
      <c r="D27" s="270">
        <v>365266</v>
      </c>
      <c r="E27" s="146">
        <v>9</v>
      </c>
      <c r="F27" s="271"/>
      <c r="G27" s="266">
        <f>SUM(D27/E27)</f>
        <v>40585.111111111109</v>
      </c>
      <c r="H27" s="267"/>
    </row>
    <row r="28" spans="1:8" ht="16" x14ac:dyDescent="0.2">
      <c r="A28" s="143" t="s">
        <v>7</v>
      </c>
      <c r="B28" s="88" t="s">
        <v>18</v>
      </c>
      <c r="C28" s="144" t="s">
        <v>18</v>
      </c>
      <c r="D28" s="270">
        <v>187801</v>
      </c>
      <c r="E28" s="271"/>
      <c r="F28" s="272">
        <v>13</v>
      </c>
      <c r="G28" s="266">
        <f t="shared" ref="G28:G32" si="6">SUM(D28/F28)</f>
        <v>14446.23076923077</v>
      </c>
      <c r="H28" s="267"/>
    </row>
    <row r="29" spans="1:8" ht="16" x14ac:dyDescent="0.2">
      <c r="A29" s="143" t="s">
        <v>5</v>
      </c>
      <c r="B29" s="88" t="s">
        <v>18</v>
      </c>
      <c r="C29" s="144" t="s">
        <v>18</v>
      </c>
      <c r="D29" s="270">
        <v>117870</v>
      </c>
      <c r="E29" s="271"/>
      <c r="F29" s="272">
        <v>20</v>
      </c>
      <c r="G29" s="266">
        <f t="shared" si="6"/>
        <v>5893.5</v>
      </c>
      <c r="H29" s="267"/>
    </row>
    <row r="30" spans="1:8" ht="16" x14ac:dyDescent="0.2">
      <c r="A30" s="143" t="s">
        <v>145</v>
      </c>
      <c r="B30" s="88" t="s">
        <v>18</v>
      </c>
      <c r="C30" s="144" t="s">
        <v>115</v>
      </c>
      <c r="D30" s="270">
        <v>182038</v>
      </c>
      <c r="E30" s="271"/>
      <c r="F30" s="272">
        <v>23</v>
      </c>
      <c r="G30" s="266">
        <f t="shared" si="6"/>
        <v>7914.695652173913</v>
      </c>
      <c r="H30" s="267"/>
    </row>
    <row r="31" spans="1:8" ht="16" x14ac:dyDescent="0.2">
      <c r="A31" s="143" t="s">
        <v>73</v>
      </c>
      <c r="B31" s="88" t="s">
        <v>18</v>
      </c>
      <c r="C31" s="144" t="s">
        <v>22</v>
      </c>
      <c r="D31" s="270">
        <v>278688</v>
      </c>
      <c r="E31" s="271"/>
      <c r="F31" s="272">
        <v>40</v>
      </c>
      <c r="G31" s="266">
        <f t="shared" si="6"/>
        <v>6967.2</v>
      </c>
      <c r="H31" s="267"/>
    </row>
    <row r="32" spans="1:8" ht="32" x14ac:dyDescent="0.2">
      <c r="A32" s="37" t="s">
        <v>11</v>
      </c>
      <c r="B32" s="88" t="s">
        <v>18</v>
      </c>
      <c r="C32" s="144" t="s">
        <v>12</v>
      </c>
      <c r="D32" s="270">
        <v>70810</v>
      </c>
      <c r="E32" s="271"/>
      <c r="F32" s="272">
        <v>14</v>
      </c>
      <c r="G32" s="266">
        <f t="shared" si="6"/>
        <v>5057.8571428571431</v>
      </c>
      <c r="H32" s="267"/>
    </row>
    <row r="33" spans="1:8" ht="16" x14ac:dyDescent="0.2">
      <c r="A33" s="143" t="s">
        <v>149</v>
      </c>
      <c r="B33" s="88" t="s">
        <v>27</v>
      </c>
      <c r="C33" s="145" t="s">
        <v>88</v>
      </c>
      <c r="D33" s="270">
        <v>349372</v>
      </c>
      <c r="E33" s="146">
        <v>40</v>
      </c>
      <c r="F33" s="271"/>
      <c r="G33" s="266">
        <f>SUM(D33/E33)</f>
        <v>8734.2999999999993</v>
      </c>
      <c r="H33" s="267"/>
    </row>
    <row r="34" spans="1:8" ht="32" x14ac:dyDescent="0.2">
      <c r="A34" s="143" t="s">
        <v>149</v>
      </c>
      <c r="B34" s="88" t="s">
        <v>18</v>
      </c>
      <c r="C34" s="145" t="s">
        <v>71</v>
      </c>
      <c r="D34" s="270">
        <v>159730</v>
      </c>
      <c r="E34" s="271"/>
      <c r="F34" s="272">
        <v>13</v>
      </c>
      <c r="G34" s="266">
        <f t="shared" ref="G34:G37" si="7">SUM(D34/F34)</f>
        <v>12286.923076923076</v>
      </c>
      <c r="H34" s="267"/>
    </row>
    <row r="35" spans="1:8" ht="32" x14ac:dyDescent="0.2">
      <c r="A35" s="143" t="s">
        <v>149</v>
      </c>
      <c r="B35" s="88" t="s">
        <v>18</v>
      </c>
      <c r="C35" s="145" t="s">
        <v>136</v>
      </c>
      <c r="D35" s="270">
        <v>633234</v>
      </c>
      <c r="E35" s="271"/>
      <c r="F35" s="272">
        <v>62</v>
      </c>
      <c r="G35" s="266">
        <f t="shared" si="7"/>
        <v>10213.451612903225</v>
      </c>
      <c r="H35" s="267"/>
    </row>
    <row r="36" spans="1:8" ht="16" x14ac:dyDescent="0.2">
      <c r="A36" s="143" t="s">
        <v>150</v>
      </c>
      <c r="B36" s="88" t="s">
        <v>18</v>
      </c>
      <c r="C36" s="145" t="s">
        <v>343</v>
      </c>
      <c r="D36" s="270">
        <v>263454</v>
      </c>
      <c r="E36" s="271"/>
      <c r="F36" s="272">
        <v>22</v>
      </c>
      <c r="G36" s="266">
        <f t="shared" si="7"/>
        <v>11975.181818181818</v>
      </c>
      <c r="H36" s="267"/>
    </row>
    <row r="37" spans="1:8" ht="16" x14ac:dyDescent="0.2">
      <c r="A37" s="143" t="s">
        <v>150</v>
      </c>
      <c r="B37" s="88" t="s">
        <v>18</v>
      </c>
      <c r="C37" s="145" t="s">
        <v>344</v>
      </c>
      <c r="D37" s="270">
        <v>190750</v>
      </c>
      <c r="E37" s="271"/>
      <c r="F37" s="272">
        <v>11</v>
      </c>
      <c r="G37" s="266">
        <f t="shared" si="7"/>
        <v>17340.909090909092</v>
      </c>
      <c r="H37" s="267"/>
    </row>
    <row r="38" spans="1:8" ht="16" x14ac:dyDescent="0.2">
      <c r="A38" s="143" t="s">
        <v>349</v>
      </c>
      <c r="B38" s="88" t="s">
        <v>27</v>
      </c>
      <c r="C38" s="273" t="s">
        <v>151</v>
      </c>
      <c r="D38" s="270">
        <v>1026639</v>
      </c>
      <c r="E38" s="146">
        <v>101</v>
      </c>
      <c r="F38" s="271"/>
      <c r="G38" s="266">
        <f>SUM(D38/E38)</f>
        <v>10164.742574257425</v>
      </c>
      <c r="H38" s="267"/>
    </row>
  </sheetData>
  <sortState xmlns:xlrd2="http://schemas.microsoft.com/office/spreadsheetml/2017/richdata2" ref="A5:C46">
    <sortCondition ref="A4"/>
  </sortState>
  <mergeCells count="1">
    <mergeCell ref="A1:C1"/>
  </mergeCells>
  <pageMargins left="0.25" right="0.25" top="0.75" bottom="0.75" header="0.3" footer="0.3"/>
  <pageSetup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24173-F9B3-4F78-BA26-7062EE71EC30}">
  <dimension ref="A1:S55"/>
  <sheetViews>
    <sheetView workbookViewId="0">
      <selection activeCell="G10" sqref="G10"/>
    </sheetView>
  </sheetViews>
  <sheetFormatPr baseColWidth="10" defaultColWidth="8.83203125" defaultRowHeight="15" x14ac:dyDescent="0.2"/>
  <cols>
    <col min="1" max="1" width="36.83203125" bestFit="1" customWidth="1"/>
    <col min="2" max="2" width="12.6640625" bestFit="1" customWidth="1"/>
    <col min="3" max="3" width="10.1640625" bestFit="1" customWidth="1"/>
    <col min="4" max="4" width="10" customWidth="1"/>
    <col min="5" max="5" width="10.6640625" customWidth="1"/>
    <col min="6" max="6" width="10.5" customWidth="1"/>
    <col min="7" max="7" width="32" customWidth="1"/>
    <col min="8" max="8" width="26.83203125" bestFit="1" customWidth="1"/>
    <col min="13" max="13" width="10.5" customWidth="1"/>
    <col min="16" max="16" width="10.83203125" customWidth="1"/>
    <col min="17" max="17" width="10.6640625" customWidth="1"/>
  </cols>
  <sheetData>
    <row r="1" spans="1:19" x14ac:dyDescent="0.2">
      <c r="A1" s="380" t="s">
        <v>437</v>
      </c>
      <c r="B1" s="380"/>
      <c r="C1" s="380"/>
      <c r="H1" s="379" t="s">
        <v>611</v>
      </c>
      <c r="I1" s="379"/>
      <c r="J1" s="379"/>
      <c r="K1" s="379"/>
      <c r="L1" s="379"/>
      <c r="M1" s="379"/>
      <c r="O1" s="381" t="s">
        <v>449</v>
      </c>
      <c r="P1" s="381"/>
      <c r="Q1" s="381"/>
      <c r="R1" s="381"/>
      <c r="S1" s="381"/>
    </row>
    <row r="2" spans="1:19" x14ac:dyDescent="0.2">
      <c r="A2" s="391" t="s">
        <v>175</v>
      </c>
      <c r="B2" s="391"/>
      <c r="C2" s="391"/>
      <c r="H2" s="153" t="s">
        <v>203</v>
      </c>
      <c r="I2" s="71">
        <v>8</v>
      </c>
      <c r="J2" s="71">
        <v>6</v>
      </c>
      <c r="K2" s="71">
        <v>4</v>
      </c>
      <c r="L2" s="71">
        <v>2</v>
      </c>
      <c r="M2" s="71">
        <v>0</v>
      </c>
      <c r="O2" s="382" t="s">
        <v>238</v>
      </c>
      <c r="P2" s="382"/>
      <c r="Q2" s="382"/>
      <c r="R2" s="88">
        <v>69</v>
      </c>
      <c r="S2" s="283">
        <v>0.35899999999999999</v>
      </c>
    </row>
    <row r="3" spans="1:19" ht="15" customHeight="1" x14ac:dyDescent="0.2">
      <c r="A3" s="160" t="s">
        <v>438</v>
      </c>
      <c r="B3" s="149">
        <v>0</v>
      </c>
      <c r="C3" s="149">
        <v>-2</v>
      </c>
      <c r="H3" s="156" t="s">
        <v>241</v>
      </c>
      <c r="I3" s="150" t="s">
        <v>154</v>
      </c>
      <c r="J3" s="150" t="s">
        <v>70</v>
      </c>
      <c r="K3" s="150" t="s">
        <v>101</v>
      </c>
      <c r="L3" s="150" t="s">
        <v>102</v>
      </c>
      <c r="M3" s="150" t="s">
        <v>216</v>
      </c>
      <c r="O3" s="383" t="s">
        <v>613</v>
      </c>
      <c r="P3" s="383"/>
      <c r="Q3" s="383"/>
      <c r="R3" s="383"/>
      <c r="S3" s="383"/>
    </row>
    <row r="4" spans="1:19" ht="15" customHeight="1" x14ac:dyDescent="0.2">
      <c r="A4" s="160" t="s">
        <v>439</v>
      </c>
      <c r="B4" s="149">
        <v>0</v>
      </c>
      <c r="C4" s="149">
        <v>-2</v>
      </c>
      <c r="H4" s="156" t="s">
        <v>242</v>
      </c>
      <c r="I4" s="150" t="s">
        <v>233</v>
      </c>
      <c r="J4" s="150" t="s">
        <v>105</v>
      </c>
      <c r="K4" s="150" t="s">
        <v>49</v>
      </c>
      <c r="L4" s="150" t="s">
        <v>47</v>
      </c>
      <c r="M4" s="150" t="s">
        <v>216</v>
      </c>
      <c r="O4" s="383"/>
      <c r="P4" s="383"/>
      <c r="Q4" s="383"/>
      <c r="R4" s="383"/>
      <c r="S4" s="383"/>
    </row>
    <row r="5" spans="1:19" ht="48" customHeight="1" x14ac:dyDescent="0.2">
      <c r="A5" s="160" t="s">
        <v>34</v>
      </c>
      <c r="B5" s="149">
        <v>0</v>
      </c>
      <c r="C5" s="149">
        <v>-2</v>
      </c>
      <c r="H5" s="156" t="s">
        <v>243</v>
      </c>
      <c r="I5" s="150" t="s">
        <v>233</v>
      </c>
      <c r="J5" s="150" t="s">
        <v>105</v>
      </c>
      <c r="K5" s="150" t="s">
        <v>49</v>
      </c>
      <c r="L5" s="150" t="s">
        <v>47</v>
      </c>
      <c r="M5" s="150" t="s">
        <v>216</v>
      </c>
      <c r="O5" s="383"/>
      <c r="P5" s="383"/>
      <c r="Q5" s="383"/>
      <c r="R5" s="383"/>
      <c r="S5" s="383"/>
    </row>
    <row r="6" spans="1:19" ht="12.75" customHeight="1" x14ac:dyDescent="0.2">
      <c r="H6" s="156" t="s">
        <v>244</v>
      </c>
      <c r="I6" s="150" t="s">
        <v>233</v>
      </c>
      <c r="J6" s="150" t="s">
        <v>105</v>
      </c>
      <c r="K6" s="150" t="s">
        <v>49</v>
      </c>
      <c r="L6" s="150" t="s">
        <v>47</v>
      </c>
      <c r="M6" s="150" t="s">
        <v>216</v>
      </c>
      <c r="O6" s="384" t="s">
        <v>239</v>
      </c>
      <c r="P6" s="384"/>
      <c r="Q6" s="384"/>
      <c r="R6" s="88">
        <v>61</v>
      </c>
      <c r="S6" s="283">
        <v>0.318</v>
      </c>
    </row>
    <row r="7" spans="1:19" x14ac:dyDescent="0.2">
      <c r="A7" s="391" t="s">
        <v>168</v>
      </c>
      <c r="B7" s="391"/>
      <c r="C7" s="391"/>
      <c r="H7" s="153" t="s">
        <v>245</v>
      </c>
      <c r="I7" s="71">
        <v>8</v>
      </c>
      <c r="J7" s="71">
        <v>6</v>
      </c>
      <c r="K7" s="71">
        <v>4</v>
      </c>
      <c r="L7" s="71">
        <v>2</v>
      </c>
      <c r="M7" s="71">
        <v>0</v>
      </c>
      <c r="O7" s="383" t="s">
        <v>614</v>
      </c>
      <c r="P7" s="383"/>
      <c r="Q7" s="383"/>
      <c r="R7" s="383"/>
      <c r="S7" s="383"/>
    </row>
    <row r="8" spans="1:19" x14ac:dyDescent="0.2">
      <c r="A8" s="160" t="s">
        <v>169</v>
      </c>
      <c r="B8" s="149" t="s">
        <v>170</v>
      </c>
      <c r="C8" s="149">
        <v>8</v>
      </c>
      <c r="H8" s="156" t="s">
        <v>241</v>
      </c>
      <c r="I8" s="150" t="s">
        <v>233</v>
      </c>
      <c r="J8" s="150" t="s">
        <v>105</v>
      </c>
      <c r="K8" s="150" t="s">
        <v>49</v>
      </c>
      <c r="L8" s="150" t="s">
        <v>47</v>
      </c>
      <c r="M8" s="150" t="s">
        <v>216</v>
      </c>
      <c r="O8" s="383"/>
      <c r="P8" s="383"/>
      <c r="Q8" s="383"/>
      <c r="R8" s="383"/>
      <c r="S8" s="383"/>
    </row>
    <row r="9" spans="1:19" ht="19.5" customHeight="1" x14ac:dyDescent="0.2">
      <c r="A9" s="160" t="s">
        <v>171</v>
      </c>
      <c r="B9" s="149" t="s">
        <v>170</v>
      </c>
      <c r="C9" s="149">
        <v>6</v>
      </c>
      <c r="H9" s="156" t="s">
        <v>242</v>
      </c>
      <c r="I9" s="150" t="s">
        <v>233</v>
      </c>
      <c r="J9" s="150" t="s">
        <v>105</v>
      </c>
      <c r="K9" s="150" t="s">
        <v>49</v>
      </c>
      <c r="L9" s="150" t="s">
        <v>47</v>
      </c>
      <c r="M9" s="150" t="s">
        <v>216</v>
      </c>
      <c r="O9" s="383"/>
      <c r="P9" s="383"/>
      <c r="Q9" s="383"/>
      <c r="R9" s="383"/>
      <c r="S9" s="383"/>
    </row>
    <row r="10" spans="1:19" ht="15" customHeight="1" x14ac:dyDescent="0.2">
      <c r="A10" s="160" t="s">
        <v>172</v>
      </c>
      <c r="B10" s="149" t="s">
        <v>170</v>
      </c>
      <c r="C10" s="149">
        <v>4</v>
      </c>
      <c r="H10" s="156" t="s">
        <v>243</v>
      </c>
      <c r="I10" s="150" t="s">
        <v>232</v>
      </c>
      <c r="J10" s="150" t="s">
        <v>103</v>
      </c>
      <c r="K10" s="150" t="s">
        <v>47</v>
      </c>
      <c r="L10" s="150" t="s">
        <v>104</v>
      </c>
      <c r="M10" s="161">
        <v>0</v>
      </c>
      <c r="O10" s="392" t="s">
        <v>240</v>
      </c>
      <c r="P10" s="392"/>
      <c r="Q10" s="392"/>
      <c r="R10" s="88">
        <v>54</v>
      </c>
      <c r="S10" s="283">
        <v>0.28100000000000003</v>
      </c>
    </row>
    <row r="11" spans="1:19" ht="15" customHeight="1" x14ac:dyDescent="0.2">
      <c r="A11" s="160" t="s">
        <v>174</v>
      </c>
      <c r="B11" s="149" t="s">
        <v>170</v>
      </c>
      <c r="C11" s="149">
        <v>2</v>
      </c>
      <c r="H11" s="156" t="s">
        <v>244</v>
      </c>
      <c r="I11" s="150" t="s">
        <v>232</v>
      </c>
      <c r="J11" s="150" t="s">
        <v>103</v>
      </c>
      <c r="K11" s="150" t="s">
        <v>47</v>
      </c>
      <c r="L11" s="150" t="s">
        <v>104</v>
      </c>
      <c r="M11" s="161">
        <v>0</v>
      </c>
      <c r="O11" s="393" t="s">
        <v>612</v>
      </c>
      <c r="P11" s="393"/>
      <c r="Q11" s="393"/>
      <c r="R11" s="393"/>
      <c r="S11" s="393"/>
    </row>
    <row r="12" spans="1:19" x14ac:dyDescent="0.2">
      <c r="A12" s="160" t="s">
        <v>193</v>
      </c>
      <c r="B12" s="149" t="s">
        <v>170</v>
      </c>
      <c r="C12" s="149">
        <v>1</v>
      </c>
      <c r="H12" s="153" t="s">
        <v>246</v>
      </c>
      <c r="I12" s="71">
        <v>8</v>
      </c>
      <c r="J12" s="71">
        <v>6</v>
      </c>
      <c r="K12" s="71">
        <v>4</v>
      </c>
      <c r="L12" s="71">
        <v>2</v>
      </c>
      <c r="M12" s="71">
        <v>0</v>
      </c>
      <c r="O12" s="393"/>
      <c r="P12" s="393"/>
      <c r="Q12" s="393"/>
      <c r="R12" s="393"/>
      <c r="S12" s="393"/>
    </row>
    <row r="13" spans="1:19" x14ac:dyDescent="0.2">
      <c r="A13" s="160" t="s">
        <v>173</v>
      </c>
      <c r="B13" s="149"/>
      <c r="C13" s="149">
        <v>0</v>
      </c>
      <c r="H13" s="156" t="s">
        <v>241</v>
      </c>
      <c r="I13" s="150" t="s">
        <v>232</v>
      </c>
      <c r="J13" s="150" t="s">
        <v>103</v>
      </c>
      <c r="K13" s="150" t="s">
        <v>47</v>
      </c>
      <c r="L13" s="150" t="s">
        <v>104</v>
      </c>
      <c r="M13" s="161">
        <v>0</v>
      </c>
      <c r="O13" s="393"/>
      <c r="P13" s="393"/>
      <c r="Q13" s="393"/>
      <c r="R13" s="393"/>
      <c r="S13" s="393"/>
    </row>
    <row r="14" spans="1:19" ht="18.75" customHeight="1" x14ac:dyDescent="0.2">
      <c r="H14" s="156" t="s">
        <v>242</v>
      </c>
      <c r="I14" s="150" t="s">
        <v>232</v>
      </c>
      <c r="J14" s="150" t="s">
        <v>103</v>
      </c>
      <c r="K14" s="150" t="s">
        <v>47</v>
      </c>
      <c r="L14" s="150" t="s">
        <v>104</v>
      </c>
      <c r="M14" s="161">
        <v>0</v>
      </c>
      <c r="O14" s="393"/>
      <c r="P14" s="393"/>
      <c r="Q14" s="393"/>
      <c r="R14" s="393"/>
      <c r="S14" s="393"/>
    </row>
    <row r="15" spans="1:19" ht="22.5" customHeight="1" x14ac:dyDescent="0.2">
      <c r="A15" s="371" t="s">
        <v>202</v>
      </c>
      <c r="B15" s="371"/>
      <c r="C15" s="371"/>
      <c r="D15" s="371"/>
      <c r="E15" s="371"/>
      <c r="F15" s="371"/>
      <c r="H15" s="156" t="s">
        <v>243</v>
      </c>
      <c r="I15" s="150" t="s">
        <v>232</v>
      </c>
      <c r="J15" s="150" t="s">
        <v>103</v>
      </c>
      <c r="K15" s="150" t="s">
        <v>47</v>
      </c>
      <c r="L15" s="150" t="s">
        <v>104</v>
      </c>
      <c r="M15" s="161">
        <v>0</v>
      </c>
      <c r="O15" s="155"/>
      <c r="P15" s="155"/>
      <c r="Q15" s="155"/>
      <c r="R15" s="155"/>
      <c r="S15" s="155"/>
    </row>
    <row r="16" spans="1:19" x14ac:dyDescent="0.2">
      <c r="A16" s="148" t="s">
        <v>176</v>
      </c>
      <c r="B16" s="152">
        <v>5</v>
      </c>
      <c r="C16" s="152">
        <v>4</v>
      </c>
      <c r="D16" s="152">
        <v>3</v>
      </c>
      <c r="E16" s="152">
        <v>2</v>
      </c>
      <c r="F16" s="152">
        <v>1</v>
      </c>
      <c r="H16" s="156" t="s">
        <v>244</v>
      </c>
      <c r="I16" s="150" t="s">
        <v>232</v>
      </c>
      <c r="J16" s="150" t="s">
        <v>103</v>
      </c>
      <c r="K16" s="150" t="s">
        <v>47</v>
      </c>
      <c r="L16" s="150" t="s">
        <v>104</v>
      </c>
      <c r="M16" s="161">
        <v>0</v>
      </c>
      <c r="O16" s="162" t="s">
        <v>256</v>
      </c>
      <c r="P16" s="71">
        <v>6</v>
      </c>
      <c r="Q16" s="71">
        <v>4</v>
      </c>
      <c r="R16" s="71">
        <v>2</v>
      </c>
      <c r="S16" s="71">
        <v>0</v>
      </c>
    </row>
    <row r="17" spans="1:19" x14ac:dyDescent="0.2">
      <c r="A17" s="156" t="s">
        <v>177</v>
      </c>
      <c r="B17" s="150" t="s">
        <v>180</v>
      </c>
      <c r="C17" s="157" t="s">
        <v>181</v>
      </c>
      <c r="D17" s="150" t="s">
        <v>182</v>
      </c>
      <c r="E17" s="150" t="s">
        <v>164</v>
      </c>
      <c r="F17" s="150" t="s">
        <v>164</v>
      </c>
      <c r="O17" s="163" t="s">
        <v>257</v>
      </c>
      <c r="P17" s="149" t="s">
        <v>258</v>
      </c>
      <c r="Q17" s="149">
        <v>2</v>
      </c>
      <c r="R17" s="149">
        <v>1</v>
      </c>
      <c r="S17" s="149">
        <v>0</v>
      </c>
    </row>
    <row r="18" spans="1:19" x14ac:dyDescent="0.2">
      <c r="A18" s="156" t="s">
        <v>178</v>
      </c>
      <c r="B18" s="150" t="s">
        <v>183</v>
      </c>
      <c r="C18" s="150" t="s">
        <v>184</v>
      </c>
      <c r="D18" s="150" t="s">
        <v>13</v>
      </c>
      <c r="E18" s="150" t="s">
        <v>164</v>
      </c>
      <c r="F18" s="150" t="s">
        <v>164</v>
      </c>
    </row>
    <row r="19" spans="1:19" ht="15" customHeight="1" x14ac:dyDescent="0.2">
      <c r="A19" s="156" t="s">
        <v>29</v>
      </c>
      <c r="B19" s="150" t="s">
        <v>185</v>
      </c>
      <c r="C19" s="150" t="s">
        <v>44</v>
      </c>
      <c r="D19" s="150" t="s">
        <v>54</v>
      </c>
      <c r="E19" s="150" t="s">
        <v>186</v>
      </c>
      <c r="F19" s="150" t="s">
        <v>45</v>
      </c>
      <c r="O19" s="385" t="s">
        <v>264</v>
      </c>
      <c r="P19" s="385"/>
      <c r="Q19" s="385"/>
      <c r="R19" s="385"/>
      <c r="S19" s="385"/>
    </row>
    <row r="20" spans="1:19" x14ac:dyDescent="0.2">
      <c r="A20" s="156" t="s">
        <v>179</v>
      </c>
      <c r="B20" s="150" t="s">
        <v>187</v>
      </c>
      <c r="C20" s="150" t="s">
        <v>164</v>
      </c>
      <c r="D20" s="150" t="s">
        <v>164</v>
      </c>
      <c r="E20" s="150" t="s">
        <v>164</v>
      </c>
      <c r="F20" s="150" t="s">
        <v>164</v>
      </c>
      <c r="O20" s="386" t="s">
        <v>265</v>
      </c>
      <c r="P20" s="386"/>
      <c r="Q20" s="386"/>
      <c r="R20" s="386"/>
      <c r="S20" s="386"/>
    </row>
    <row r="21" spans="1:19" x14ac:dyDescent="0.2">
      <c r="A21" s="151" t="s">
        <v>23</v>
      </c>
      <c r="B21" s="152">
        <v>5</v>
      </c>
      <c r="C21" s="152">
        <v>4</v>
      </c>
      <c r="D21" s="152">
        <v>3</v>
      </c>
      <c r="E21" s="152">
        <v>2</v>
      </c>
      <c r="F21" s="152">
        <v>1</v>
      </c>
      <c r="O21" s="386" t="s">
        <v>266</v>
      </c>
      <c r="P21" s="386"/>
      <c r="Q21" s="386"/>
      <c r="R21" s="386"/>
      <c r="S21" s="386"/>
    </row>
    <row r="22" spans="1:19" x14ac:dyDescent="0.2">
      <c r="A22" s="159" t="s">
        <v>188</v>
      </c>
      <c r="B22" s="23" t="s">
        <v>180</v>
      </c>
      <c r="C22" s="23" t="s">
        <v>199</v>
      </c>
      <c r="D22" s="23" t="s">
        <v>13</v>
      </c>
      <c r="E22" s="23" t="s">
        <v>14</v>
      </c>
      <c r="F22" s="23" t="s">
        <v>200</v>
      </c>
      <c r="H22" s="376" t="s">
        <v>448</v>
      </c>
      <c r="I22" s="377"/>
      <c r="J22" s="377"/>
      <c r="K22" s="377"/>
      <c r="L22" s="378"/>
    </row>
    <row r="23" spans="1:19" x14ac:dyDescent="0.2">
      <c r="A23" s="156" t="s">
        <v>189</v>
      </c>
      <c r="B23" s="150" t="s">
        <v>180</v>
      </c>
      <c r="C23" s="150" t="s">
        <v>199</v>
      </c>
      <c r="D23" s="150" t="s">
        <v>13</v>
      </c>
      <c r="E23" s="150" t="s">
        <v>14</v>
      </c>
      <c r="F23" s="150" t="s">
        <v>200</v>
      </c>
      <c r="H23" s="153" t="s">
        <v>247</v>
      </c>
      <c r="I23" s="71">
        <v>10</v>
      </c>
      <c r="J23" s="71">
        <v>8</v>
      </c>
      <c r="K23" s="71">
        <v>6</v>
      </c>
      <c r="L23" s="71">
        <v>0</v>
      </c>
      <c r="O23" s="388" t="s">
        <v>259</v>
      </c>
      <c r="P23" s="389"/>
      <c r="Q23" s="389"/>
      <c r="R23" s="390"/>
    </row>
    <row r="24" spans="1:19" ht="45" customHeight="1" x14ac:dyDescent="0.2">
      <c r="A24" s="156" t="s">
        <v>190</v>
      </c>
      <c r="B24" s="158" t="s">
        <v>194</v>
      </c>
      <c r="C24" s="158" t="s">
        <v>195</v>
      </c>
      <c r="D24" s="158" t="s">
        <v>196</v>
      </c>
      <c r="E24" s="158" t="s">
        <v>197</v>
      </c>
      <c r="F24" s="158" t="s">
        <v>198</v>
      </c>
      <c r="H24" s="163" t="s">
        <v>248</v>
      </c>
      <c r="I24" s="281" t="s">
        <v>251</v>
      </c>
      <c r="J24" s="281" t="s">
        <v>252</v>
      </c>
      <c r="K24" s="281" t="s">
        <v>253</v>
      </c>
      <c r="L24" s="281" t="s">
        <v>254</v>
      </c>
      <c r="O24" s="387" t="s">
        <v>260</v>
      </c>
      <c r="P24" s="387"/>
      <c r="Q24" s="387"/>
      <c r="R24" s="164">
        <v>-10</v>
      </c>
    </row>
    <row r="25" spans="1:19" ht="48" x14ac:dyDescent="0.2">
      <c r="A25" s="156" t="s">
        <v>191</v>
      </c>
      <c r="B25" s="158" t="s">
        <v>194</v>
      </c>
      <c r="C25" s="158" t="s">
        <v>195</v>
      </c>
      <c r="D25" s="158" t="s">
        <v>196</v>
      </c>
      <c r="E25" s="158" t="s">
        <v>197</v>
      </c>
      <c r="F25" s="158" t="s">
        <v>198</v>
      </c>
      <c r="H25" s="163" t="s">
        <v>249</v>
      </c>
      <c r="I25" s="282">
        <v>0.95</v>
      </c>
      <c r="J25" s="281" t="s">
        <v>199</v>
      </c>
      <c r="K25" s="281" t="s">
        <v>13</v>
      </c>
      <c r="L25" s="282" t="s">
        <v>255</v>
      </c>
      <c r="O25" s="387" t="s">
        <v>263</v>
      </c>
      <c r="P25" s="387"/>
      <c r="Q25" s="387"/>
      <c r="R25" s="164">
        <v>-10</v>
      </c>
    </row>
    <row r="26" spans="1:19" ht="48" x14ac:dyDescent="0.2">
      <c r="A26" s="156" t="s">
        <v>192</v>
      </c>
      <c r="B26" s="158" t="s">
        <v>194</v>
      </c>
      <c r="C26" s="158" t="s">
        <v>195</v>
      </c>
      <c r="D26" s="158" t="s">
        <v>196</v>
      </c>
      <c r="E26" s="158" t="s">
        <v>197</v>
      </c>
      <c r="F26" s="158" t="s">
        <v>198</v>
      </c>
      <c r="H26" s="163" t="s">
        <v>250</v>
      </c>
      <c r="I26" s="282">
        <v>0.95</v>
      </c>
      <c r="J26" s="281" t="s">
        <v>199</v>
      </c>
      <c r="K26" s="281" t="s">
        <v>13</v>
      </c>
      <c r="L26" s="282" t="s">
        <v>255</v>
      </c>
      <c r="O26" s="387" t="s">
        <v>261</v>
      </c>
      <c r="P26" s="387"/>
      <c r="Q26" s="387"/>
      <c r="R26" s="164">
        <v>-10</v>
      </c>
    </row>
    <row r="27" spans="1:19" ht="48" x14ac:dyDescent="0.2">
      <c r="A27" s="156" t="s">
        <v>201</v>
      </c>
      <c r="B27" s="158" t="s">
        <v>194</v>
      </c>
      <c r="C27" s="158" t="s">
        <v>195</v>
      </c>
      <c r="D27" s="158" t="s">
        <v>196</v>
      </c>
      <c r="E27" s="158" t="s">
        <v>197</v>
      </c>
      <c r="F27" s="158" t="s">
        <v>198</v>
      </c>
      <c r="O27" s="387" t="s">
        <v>262</v>
      </c>
      <c r="P27" s="387"/>
      <c r="Q27" s="387"/>
      <c r="R27" s="164">
        <v>-10</v>
      </c>
    </row>
    <row r="29" spans="1:19" x14ac:dyDescent="0.2">
      <c r="A29" s="373" t="s">
        <v>440</v>
      </c>
      <c r="B29" s="374"/>
      <c r="C29" s="374"/>
      <c r="D29" s="374"/>
      <c r="E29" s="375"/>
    </row>
    <row r="30" spans="1:19" x14ac:dyDescent="0.2">
      <c r="A30" s="153" t="s">
        <v>203</v>
      </c>
      <c r="B30" s="71">
        <v>8</v>
      </c>
      <c r="C30" s="71">
        <v>6</v>
      </c>
      <c r="D30" s="71">
        <v>3</v>
      </c>
      <c r="E30" s="71">
        <v>0</v>
      </c>
    </row>
    <row r="31" spans="1:19" x14ac:dyDescent="0.2">
      <c r="A31" s="159" t="s">
        <v>444</v>
      </c>
      <c r="B31" s="23" t="s">
        <v>209</v>
      </c>
      <c r="C31" s="23" t="s">
        <v>48</v>
      </c>
      <c r="D31" s="23" t="s">
        <v>49</v>
      </c>
      <c r="E31" s="23" t="s">
        <v>210</v>
      </c>
    </row>
    <row r="32" spans="1:19" x14ac:dyDescent="0.2">
      <c r="A32" s="159" t="s">
        <v>204</v>
      </c>
      <c r="B32" s="23" t="s">
        <v>211</v>
      </c>
      <c r="C32" s="23" t="s">
        <v>99</v>
      </c>
      <c r="D32" s="23" t="s">
        <v>100</v>
      </c>
      <c r="E32" s="23" t="s">
        <v>212</v>
      </c>
    </row>
    <row r="33" spans="1:7" x14ac:dyDescent="0.2">
      <c r="A33" s="160" t="s">
        <v>205</v>
      </c>
      <c r="B33" s="149" t="s">
        <v>211</v>
      </c>
      <c r="C33" s="149" t="s">
        <v>99</v>
      </c>
      <c r="D33" s="149" t="s">
        <v>100</v>
      </c>
      <c r="E33" s="149" t="s">
        <v>212</v>
      </c>
    </row>
    <row r="34" spans="1:7" x14ac:dyDescent="0.2">
      <c r="A34" s="160" t="s">
        <v>206</v>
      </c>
      <c r="B34" s="149" t="s">
        <v>211</v>
      </c>
      <c r="C34" s="149" t="s">
        <v>99</v>
      </c>
      <c r="D34" s="149" t="s">
        <v>100</v>
      </c>
      <c r="E34" s="149" t="s">
        <v>212</v>
      </c>
    </row>
    <row r="35" spans="1:7" x14ac:dyDescent="0.2">
      <c r="A35" s="153" t="s">
        <v>207</v>
      </c>
      <c r="B35" s="71">
        <v>8</v>
      </c>
      <c r="C35" s="71">
        <v>6</v>
      </c>
      <c r="D35" s="71">
        <v>3</v>
      </c>
      <c r="E35" s="71">
        <v>0</v>
      </c>
    </row>
    <row r="36" spans="1:7" x14ac:dyDescent="0.2">
      <c r="A36" s="159" t="s">
        <v>444</v>
      </c>
      <c r="B36" s="23" t="s">
        <v>215</v>
      </c>
      <c r="C36" s="23" t="s">
        <v>46</v>
      </c>
      <c r="D36" s="23" t="s">
        <v>47</v>
      </c>
      <c r="E36" s="23" t="s">
        <v>216</v>
      </c>
    </row>
    <row r="37" spans="1:7" x14ac:dyDescent="0.2">
      <c r="A37" s="159" t="s">
        <v>204</v>
      </c>
      <c r="B37" s="23" t="s">
        <v>211</v>
      </c>
      <c r="C37" s="23" t="s">
        <v>99</v>
      </c>
      <c r="D37" s="23" t="s">
        <v>100</v>
      </c>
      <c r="E37" s="23" t="s">
        <v>212</v>
      </c>
    </row>
    <row r="38" spans="1:7" x14ac:dyDescent="0.2">
      <c r="A38" s="160" t="s">
        <v>205</v>
      </c>
      <c r="B38" s="149" t="s">
        <v>211</v>
      </c>
      <c r="C38" s="149" t="s">
        <v>99</v>
      </c>
      <c r="D38" s="149" t="s">
        <v>100</v>
      </c>
      <c r="E38" s="149" t="s">
        <v>212</v>
      </c>
    </row>
    <row r="39" spans="1:7" x14ac:dyDescent="0.2">
      <c r="A39" s="160" t="s">
        <v>206</v>
      </c>
      <c r="B39" s="149" t="s">
        <v>211</v>
      </c>
      <c r="C39" s="149" t="s">
        <v>99</v>
      </c>
      <c r="D39" s="149" t="s">
        <v>100</v>
      </c>
      <c r="E39" s="149" t="s">
        <v>212</v>
      </c>
    </row>
    <row r="41" spans="1:7" ht="31.5" customHeight="1" x14ac:dyDescent="0.2">
      <c r="A41" s="372" t="s">
        <v>220</v>
      </c>
      <c r="B41" s="372"/>
      <c r="C41" s="372"/>
      <c r="D41" s="372"/>
      <c r="E41" s="372"/>
    </row>
    <row r="43" spans="1:7" x14ac:dyDescent="0.2">
      <c r="A43" s="376" t="s">
        <v>445</v>
      </c>
      <c r="B43" s="377"/>
      <c r="C43" s="377"/>
      <c r="D43" s="377"/>
      <c r="E43" s="377"/>
      <c r="F43" s="378"/>
    </row>
    <row r="44" spans="1:7" x14ac:dyDescent="0.2">
      <c r="A44" s="154" t="s">
        <v>217</v>
      </c>
      <c r="B44" s="71">
        <v>10</v>
      </c>
      <c r="C44" s="71">
        <v>8</v>
      </c>
      <c r="D44" s="71">
        <v>6</v>
      </c>
      <c r="E44" s="71">
        <v>4</v>
      </c>
      <c r="F44" s="71">
        <v>0</v>
      </c>
    </row>
    <row r="45" spans="1:7" x14ac:dyDescent="0.2">
      <c r="A45" s="159" t="s">
        <v>218</v>
      </c>
      <c r="B45" s="23" t="s">
        <v>221</v>
      </c>
      <c r="C45" s="23" t="s">
        <v>222</v>
      </c>
      <c r="D45" s="23" t="s">
        <v>223</v>
      </c>
      <c r="E45" s="23" t="s">
        <v>224</v>
      </c>
      <c r="F45" s="23" t="s">
        <v>225</v>
      </c>
    </row>
    <row r="46" spans="1:7" x14ac:dyDescent="0.2">
      <c r="A46" s="153" t="s">
        <v>219</v>
      </c>
      <c r="B46" s="368">
        <v>10</v>
      </c>
      <c r="C46" s="368"/>
      <c r="D46" s="368">
        <v>5</v>
      </c>
      <c r="E46" s="368"/>
      <c r="F46" s="368">
        <v>0</v>
      </c>
      <c r="G46" s="368"/>
    </row>
    <row r="47" spans="1:7" x14ac:dyDescent="0.2">
      <c r="A47" s="159" t="s">
        <v>228</v>
      </c>
      <c r="B47" s="369" t="s">
        <v>226</v>
      </c>
      <c r="C47" s="369"/>
      <c r="D47" s="369" t="s">
        <v>152</v>
      </c>
      <c r="E47" s="369"/>
      <c r="F47" s="369" t="s">
        <v>227</v>
      </c>
      <c r="G47" s="369"/>
    </row>
    <row r="48" spans="1:7" x14ac:dyDescent="0.2">
      <c r="A48" s="159" t="s">
        <v>229</v>
      </c>
      <c r="B48" s="369" t="s">
        <v>211</v>
      </c>
      <c r="C48" s="369"/>
      <c r="D48" s="369" t="s">
        <v>153</v>
      </c>
      <c r="E48" s="369"/>
      <c r="F48" s="369" t="s">
        <v>227</v>
      </c>
      <c r="G48" s="369"/>
    </row>
    <row r="49" spans="1:7" x14ac:dyDescent="0.2">
      <c r="A49" s="159" t="s">
        <v>230</v>
      </c>
      <c r="B49" s="370" t="s">
        <v>233</v>
      </c>
      <c r="C49" s="369"/>
      <c r="D49" s="369" t="s">
        <v>164</v>
      </c>
      <c r="E49" s="369"/>
      <c r="F49" s="369" t="s">
        <v>231</v>
      </c>
      <c r="G49" s="369"/>
    </row>
    <row r="50" spans="1:7" x14ac:dyDescent="0.2">
      <c r="A50" s="159" t="s">
        <v>235</v>
      </c>
      <c r="B50" s="369" t="s">
        <v>232</v>
      </c>
      <c r="C50" s="369"/>
      <c r="D50" s="369" t="s">
        <v>164</v>
      </c>
      <c r="E50" s="369"/>
      <c r="F50" s="369" t="s">
        <v>234</v>
      </c>
      <c r="G50" s="369"/>
    </row>
    <row r="51" spans="1:7" x14ac:dyDescent="0.2">
      <c r="A51" s="159" t="s">
        <v>236</v>
      </c>
      <c r="B51" s="369" t="s">
        <v>226</v>
      </c>
      <c r="C51" s="369"/>
      <c r="D51" s="369" t="s">
        <v>152</v>
      </c>
      <c r="E51" s="369"/>
      <c r="F51" s="369" t="s">
        <v>227</v>
      </c>
      <c r="G51" s="369"/>
    </row>
    <row r="52" spans="1:7" x14ac:dyDescent="0.2">
      <c r="A52" s="159" t="s">
        <v>237</v>
      </c>
      <c r="B52" s="369" t="s">
        <v>211</v>
      </c>
      <c r="C52" s="369"/>
      <c r="D52" s="369" t="s">
        <v>153</v>
      </c>
      <c r="E52" s="369"/>
      <c r="F52" s="369" t="s">
        <v>227</v>
      </c>
      <c r="G52" s="369"/>
    </row>
    <row r="53" spans="1:7" x14ac:dyDescent="0.2">
      <c r="A53" s="153" t="s">
        <v>441</v>
      </c>
      <c r="B53" s="368">
        <v>10</v>
      </c>
      <c r="C53" s="368"/>
      <c r="D53" s="368">
        <v>5</v>
      </c>
      <c r="E53" s="368"/>
      <c r="F53" s="368">
        <v>0</v>
      </c>
      <c r="G53" s="368"/>
    </row>
    <row r="54" spans="1:7" x14ac:dyDescent="0.2">
      <c r="A54" s="159" t="s">
        <v>442</v>
      </c>
      <c r="B54" s="366" t="s">
        <v>208</v>
      </c>
      <c r="C54" s="367"/>
      <c r="D54" s="366" t="s">
        <v>446</v>
      </c>
      <c r="E54" s="367"/>
      <c r="F54" s="366" t="s">
        <v>200</v>
      </c>
      <c r="G54" s="367"/>
    </row>
    <row r="55" spans="1:7" x14ac:dyDescent="0.2">
      <c r="A55" s="159" t="s">
        <v>443</v>
      </c>
      <c r="B55" s="366" t="s">
        <v>213</v>
      </c>
      <c r="C55" s="367"/>
      <c r="D55" s="366" t="s">
        <v>447</v>
      </c>
      <c r="E55" s="367"/>
      <c r="F55" s="366" t="s">
        <v>214</v>
      </c>
      <c r="G55" s="367"/>
    </row>
  </sheetData>
  <mergeCells count="54">
    <mergeCell ref="H22:L22"/>
    <mergeCell ref="O24:Q24"/>
    <mergeCell ref="O25:Q25"/>
    <mergeCell ref="O26:Q26"/>
    <mergeCell ref="O10:Q10"/>
    <mergeCell ref="O11:S14"/>
    <mergeCell ref="H1:M1"/>
    <mergeCell ref="A1:C1"/>
    <mergeCell ref="B50:C50"/>
    <mergeCell ref="O1:S1"/>
    <mergeCell ref="O2:Q2"/>
    <mergeCell ref="O3:S5"/>
    <mergeCell ref="O7:S9"/>
    <mergeCell ref="O6:Q6"/>
    <mergeCell ref="O19:S19"/>
    <mergeCell ref="O20:S20"/>
    <mergeCell ref="O21:S21"/>
    <mergeCell ref="F50:G50"/>
    <mergeCell ref="O27:Q27"/>
    <mergeCell ref="O23:R23"/>
    <mergeCell ref="A2:C2"/>
    <mergeCell ref="A7:C7"/>
    <mergeCell ref="A15:F15"/>
    <mergeCell ref="F51:G51"/>
    <mergeCell ref="A41:E41"/>
    <mergeCell ref="A29:E29"/>
    <mergeCell ref="A43:F43"/>
    <mergeCell ref="B46:C46"/>
    <mergeCell ref="D46:E46"/>
    <mergeCell ref="F46:G46"/>
    <mergeCell ref="B47:C47"/>
    <mergeCell ref="D47:E47"/>
    <mergeCell ref="F47:G47"/>
    <mergeCell ref="D52:E52"/>
    <mergeCell ref="F52:G52"/>
    <mergeCell ref="B48:C48"/>
    <mergeCell ref="B49:C49"/>
    <mergeCell ref="B51:C51"/>
    <mergeCell ref="B52:C52"/>
    <mergeCell ref="D48:E48"/>
    <mergeCell ref="F48:G48"/>
    <mergeCell ref="D49:E49"/>
    <mergeCell ref="F49:G49"/>
    <mergeCell ref="D50:E50"/>
    <mergeCell ref="D51:E51"/>
    <mergeCell ref="B55:C55"/>
    <mergeCell ref="D55:E55"/>
    <mergeCell ref="F55:G55"/>
    <mergeCell ref="B53:C53"/>
    <mergeCell ref="D53:E53"/>
    <mergeCell ref="F53:G53"/>
    <mergeCell ref="B54:C54"/>
    <mergeCell ref="D54:E54"/>
    <mergeCell ref="F54:G54"/>
  </mergeCells>
  <pageMargins left="0.25" right="0.25" top="0.75" bottom="0.75" header="0" footer="0"/>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43"/>
  <sheetViews>
    <sheetView topLeftCell="A25" zoomScale="90" zoomScaleNormal="90" workbookViewId="0">
      <selection activeCell="AC38" sqref="AC38"/>
    </sheetView>
  </sheetViews>
  <sheetFormatPr baseColWidth="10" defaultColWidth="9.1640625" defaultRowHeight="15" x14ac:dyDescent="0.2"/>
  <cols>
    <col min="1" max="1" width="5.1640625" customWidth="1"/>
    <col min="2" max="2" width="16.6640625" style="8" customWidth="1"/>
    <col min="3" max="5" width="10.6640625" style="6" customWidth="1"/>
    <col min="6" max="6" width="10.5" style="6" customWidth="1"/>
    <col min="7" max="17" width="9.1640625" style="6" customWidth="1"/>
    <col min="18" max="20" width="10.1640625" style="6" customWidth="1"/>
    <col min="21" max="28" width="9.1640625" style="6" customWidth="1"/>
    <col min="29" max="29" width="11.33203125" style="6" customWidth="1"/>
    <col min="30" max="30" width="10.1640625" style="6" customWidth="1"/>
    <col min="31" max="33" width="9.1640625" style="7" customWidth="1"/>
    <col min="34" max="34" width="10" style="7" customWidth="1"/>
    <col min="35" max="36" width="9.6640625" style="7" customWidth="1"/>
    <col min="38" max="39" width="9.1640625" style="6"/>
  </cols>
  <sheetData>
    <row r="1" spans="1:39" s="205" customFormat="1" ht="53" thickBot="1" x14ac:dyDescent="0.25">
      <c r="B1" s="180"/>
      <c r="C1" s="206" t="s">
        <v>21</v>
      </c>
      <c r="D1" s="206" t="s">
        <v>21</v>
      </c>
      <c r="E1" s="206" t="s">
        <v>21</v>
      </c>
      <c r="F1" s="206" t="s">
        <v>21</v>
      </c>
      <c r="G1" s="207" t="s">
        <v>38</v>
      </c>
      <c r="H1" s="207" t="s">
        <v>38</v>
      </c>
      <c r="I1" s="207" t="s">
        <v>336</v>
      </c>
      <c r="J1" s="207" t="s">
        <v>336</v>
      </c>
      <c r="K1" s="206" t="s">
        <v>6</v>
      </c>
      <c r="L1" s="206" t="s">
        <v>6</v>
      </c>
      <c r="M1" s="206" t="s">
        <v>6</v>
      </c>
      <c r="N1" s="206" t="s">
        <v>4</v>
      </c>
      <c r="O1" s="206" t="s">
        <v>4</v>
      </c>
      <c r="P1" s="206" t="s">
        <v>147</v>
      </c>
      <c r="Q1" s="206" t="s">
        <v>409</v>
      </c>
      <c r="R1" s="206" t="s">
        <v>20</v>
      </c>
      <c r="S1" s="206" t="s">
        <v>20</v>
      </c>
      <c r="T1" s="206" t="s">
        <v>20</v>
      </c>
      <c r="U1" s="206" t="s">
        <v>410</v>
      </c>
      <c r="V1" s="206" t="s">
        <v>19</v>
      </c>
      <c r="W1" s="206" t="s">
        <v>19</v>
      </c>
      <c r="X1" s="206" t="s">
        <v>19</v>
      </c>
      <c r="Y1" s="206" t="s">
        <v>19</v>
      </c>
      <c r="Z1" s="206" t="s">
        <v>7</v>
      </c>
      <c r="AA1" s="206" t="s">
        <v>5</v>
      </c>
      <c r="AB1" s="206" t="s">
        <v>145</v>
      </c>
      <c r="AC1" s="206" t="s">
        <v>24</v>
      </c>
      <c r="AD1" s="206" t="s">
        <v>11</v>
      </c>
      <c r="AE1" s="206" t="s">
        <v>26</v>
      </c>
      <c r="AF1" s="206" t="s">
        <v>26</v>
      </c>
      <c r="AG1" s="206" t="s">
        <v>26</v>
      </c>
      <c r="AH1" s="206" t="s">
        <v>8</v>
      </c>
      <c r="AI1" s="206" t="s">
        <v>8</v>
      </c>
      <c r="AJ1" s="206" t="s">
        <v>435</v>
      </c>
      <c r="AL1" s="206" t="s">
        <v>144</v>
      </c>
      <c r="AM1" s="206" t="s">
        <v>9</v>
      </c>
    </row>
    <row r="2" spans="1:39" s="205" customFormat="1" ht="53.25" customHeight="1" thickBot="1" x14ac:dyDescent="0.25">
      <c r="B2" s="180"/>
      <c r="C2" s="208" t="s">
        <v>79</v>
      </c>
      <c r="D2" s="207" t="s">
        <v>80</v>
      </c>
      <c r="E2" s="207" t="s">
        <v>81</v>
      </c>
      <c r="F2" s="207" t="s">
        <v>82</v>
      </c>
      <c r="G2" s="206" t="s">
        <v>39</v>
      </c>
      <c r="H2" s="206" t="s">
        <v>18</v>
      </c>
      <c r="I2" s="206" t="s">
        <v>27</v>
      </c>
      <c r="J2" s="206" t="s">
        <v>18</v>
      </c>
      <c r="K2" s="206" t="s">
        <v>431</v>
      </c>
      <c r="L2" s="206" t="s">
        <v>411</v>
      </c>
      <c r="M2" s="206" t="s">
        <v>412</v>
      </c>
      <c r="N2" s="206" t="s">
        <v>23</v>
      </c>
      <c r="O2" s="206" t="s">
        <v>413</v>
      </c>
      <c r="P2" s="206" t="s">
        <v>27</v>
      </c>
      <c r="Q2" s="206" t="s">
        <v>27</v>
      </c>
      <c r="R2" s="207" t="s">
        <v>77</v>
      </c>
      <c r="S2" s="207" t="s">
        <v>18</v>
      </c>
      <c r="T2" s="207" t="s">
        <v>414</v>
      </c>
      <c r="U2" s="206" t="s">
        <v>27</v>
      </c>
      <c r="V2" s="206" t="s">
        <v>165</v>
      </c>
      <c r="W2" s="206" t="s">
        <v>415</v>
      </c>
      <c r="X2" s="206" t="s">
        <v>450</v>
      </c>
      <c r="Y2" s="206" t="s">
        <v>416</v>
      </c>
      <c r="Z2" s="206" t="s">
        <v>18</v>
      </c>
      <c r="AA2" s="206" t="s">
        <v>18</v>
      </c>
      <c r="AB2" s="206" t="s">
        <v>41</v>
      </c>
      <c r="AC2" s="206" t="s">
        <v>18</v>
      </c>
      <c r="AD2" s="206" t="s">
        <v>18</v>
      </c>
      <c r="AE2" s="207" t="s">
        <v>166</v>
      </c>
      <c r="AF2" s="207" t="s">
        <v>18</v>
      </c>
      <c r="AG2" s="207" t="s">
        <v>417</v>
      </c>
      <c r="AH2" s="207" t="s">
        <v>343</v>
      </c>
      <c r="AI2" s="207" t="s">
        <v>344</v>
      </c>
      <c r="AJ2" s="207" t="s">
        <v>27</v>
      </c>
      <c r="AL2" s="206" t="s">
        <v>40</v>
      </c>
      <c r="AM2" s="206" t="s">
        <v>27</v>
      </c>
    </row>
    <row r="3" spans="1:39" s="205" customFormat="1" ht="30" customHeight="1" thickBot="1" x14ac:dyDescent="0.25">
      <c r="A3" s="396" t="s">
        <v>418</v>
      </c>
      <c r="B3" s="209" t="s">
        <v>118</v>
      </c>
      <c r="C3" s="210">
        <v>0</v>
      </c>
      <c r="D3" s="210">
        <v>0</v>
      </c>
      <c r="E3" s="210">
        <v>0</v>
      </c>
      <c r="F3" s="210">
        <v>0</v>
      </c>
      <c r="G3" s="210">
        <v>0</v>
      </c>
      <c r="H3" s="210">
        <v>0</v>
      </c>
      <c r="I3" s="210">
        <v>0</v>
      </c>
      <c r="J3" s="210">
        <v>0</v>
      </c>
      <c r="K3" s="210">
        <v>0</v>
      </c>
      <c r="L3" s="210">
        <v>0</v>
      </c>
      <c r="M3" s="210">
        <v>0</v>
      </c>
      <c r="N3" s="210">
        <v>0</v>
      </c>
      <c r="O3" s="210">
        <v>0</v>
      </c>
      <c r="P3" s="210">
        <v>0</v>
      </c>
      <c r="Q3" s="210">
        <v>0</v>
      </c>
      <c r="R3" s="210">
        <v>0</v>
      </c>
      <c r="S3" s="210">
        <v>0</v>
      </c>
      <c r="T3" s="210">
        <v>0</v>
      </c>
      <c r="U3" s="241">
        <v>-2</v>
      </c>
      <c r="V3" s="210">
        <v>0</v>
      </c>
      <c r="W3" s="210">
        <v>0</v>
      </c>
      <c r="X3" s="210">
        <v>0</v>
      </c>
      <c r="Y3" s="210">
        <v>0</v>
      </c>
      <c r="Z3" s="210">
        <v>0</v>
      </c>
      <c r="AA3" s="210">
        <v>0</v>
      </c>
      <c r="AB3" s="210">
        <v>0</v>
      </c>
      <c r="AC3" s="210">
        <v>0</v>
      </c>
      <c r="AD3" s="210">
        <v>0</v>
      </c>
      <c r="AE3" s="210">
        <v>0</v>
      </c>
      <c r="AF3" s="210">
        <v>0</v>
      </c>
      <c r="AG3" s="210">
        <v>0</v>
      </c>
      <c r="AH3" s="210">
        <v>0</v>
      </c>
      <c r="AI3" s="210">
        <v>0</v>
      </c>
      <c r="AJ3" s="210">
        <v>0</v>
      </c>
      <c r="AL3" s="210">
        <v>0</v>
      </c>
      <c r="AM3" s="210">
        <v>0</v>
      </c>
    </row>
    <row r="4" spans="1:39" ht="52.5" customHeight="1" thickBot="1" x14ac:dyDescent="0.25">
      <c r="A4" s="396"/>
      <c r="B4" s="209" t="s">
        <v>451</v>
      </c>
      <c r="C4" s="211">
        <v>0</v>
      </c>
      <c r="D4" s="211">
        <v>0</v>
      </c>
      <c r="E4" s="211">
        <v>0</v>
      </c>
      <c r="F4" s="211">
        <v>0</v>
      </c>
      <c r="G4" s="211">
        <v>0</v>
      </c>
      <c r="H4" s="211">
        <v>0</v>
      </c>
      <c r="I4" s="211">
        <v>0</v>
      </c>
      <c r="J4" s="211">
        <v>0</v>
      </c>
      <c r="K4" s="211">
        <v>0</v>
      </c>
      <c r="L4" s="211">
        <v>0</v>
      </c>
      <c r="M4" s="211">
        <v>0</v>
      </c>
      <c r="N4" s="211">
        <v>0</v>
      </c>
      <c r="O4" s="211">
        <v>0</v>
      </c>
      <c r="P4" s="211">
        <v>0</v>
      </c>
      <c r="Q4" s="211">
        <v>0</v>
      </c>
      <c r="R4" s="211">
        <v>0</v>
      </c>
      <c r="S4" s="211">
        <v>0</v>
      </c>
      <c r="T4" s="211">
        <v>0</v>
      </c>
      <c r="U4" s="211">
        <v>0</v>
      </c>
      <c r="V4" s="211">
        <v>0</v>
      </c>
      <c r="W4" s="211">
        <v>0</v>
      </c>
      <c r="X4" s="211">
        <v>0</v>
      </c>
      <c r="Y4" s="211">
        <v>0</v>
      </c>
      <c r="Z4" s="211">
        <v>0</v>
      </c>
      <c r="AA4" s="211">
        <v>0</v>
      </c>
      <c r="AB4" s="211">
        <v>0</v>
      </c>
      <c r="AC4" s="211">
        <v>0</v>
      </c>
      <c r="AD4" s="211">
        <v>0</v>
      </c>
      <c r="AE4" s="211">
        <v>0</v>
      </c>
      <c r="AF4" s="211">
        <v>0</v>
      </c>
      <c r="AG4" s="211">
        <v>0</v>
      </c>
      <c r="AH4" s="211">
        <v>0</v>
      </c>
      <c r="AI4" s="211">
        <v>0</v>
      </c>
      <c r="AJ4" s="211">
        <v>0</v>
      </c>
      <c r="AL4" s="211">
        <v>0</v>
      </c>
      <c r="AM4" s="211">
        <v>0</v>
      </c>
    </row>
    <row r="5" spans="1:39" ht="30" customHeight="1" thickBot="1" x14ac:dyDescent="0.25">
      <c r="A5" s="396"/>
      <c r="B5" s="209" t="s">
        <v>55</v>
      </c>
      <c r="C5" s="210">
        <v>0</v>
      </c>
      <c r="D5" s="210">
        <v>0</v>
      </c>
      <c r="E5" s="210">
        <v>0</v>
      </c>
      <c r="F5" s="210">
        <v>0</v>
      </c>
      <c r="G5" s="210">
        <v>0</v>
      </c>
      <c r="H5" s="210">
        <v>0</v>
      </c>
      <c r="I5" s="210">
        <v>0</v>
      </c>
      <c r="J5" s="210">
        <v>0</v>
      </c>
      <c r="K5" s="210">
        <v>0</v>
      </c>
      <c r="L5" s="210">
        <v>0</v>
      </c>
      <c r="M5" s="210">
        <v>0</v>
      </c>
      <c r="N5" s="210">
        <v>0</v>
      </c>
      <c r="O5" s="210">
        <v>0</v>
      </c>
      <c r="P5" s="284">
        <v>0</v>
      </c>
      <c r="Q5" s="210">
        <v>0</v>
      </c>
      <c r="R5" s="210">
        <v>0</v>
      </c>
      <c r="S5" s="210">
        <v>0</v>
      </c>
      <c r="T5" s="210">
        <v>0</v>
      </c>
      <c r="U5" s="210">
        <v>0</v>
      </c>
      <c r="V5" s="210">
        <v>0</v>
      </c>
      <c r="W5" s="210">
        <v>0</v>
      </c>
      <c r="X5" s="210">
        <v>0</v>
      </c>
      <c r="Y5" s="210">
        <v>0</v>
      </c>
      <c r="Z5" s="210">
        <v>0</v>
      </c>
      <c r="AA5" s="210">
        <v>0</v>
      </c>
      <c r="AB5" s="210">
        <v>0</v>
      </c>
      <c r="AC5" s="284">
        <v>0</v>
      </c>
      <c r="AD5" s="210">
        <v>0</v>
      </c>
      <c r="AE5" s="210">
        <v>0</v>
      </c>
      <c r="AF5" s="210">
        <v>0</v>
      </c>
      <c r="AG5" s="210">
        <v>0</v>
      </c>
      <c r="AH5" s="210">
        <v>0</v>
      </c>
      <c r="AI5" s="210">
        <v>0</v>
      </c>
      <c r="AJ5" s="210">
        <v>0</v>
      </c>
      <c r="AL5" s="212" t="s">
        <v>616</v>
      </c>
      <c r="AM5" s="212" t="s">
        <v>617</v>
      </c>
    </row>
    <row r="6" spans="1:39" ht="30" customHeight="1" thickBot="1" x14ac:dyDescent="0.25">
      <c r="A6" s="396"/>
      <c r="B6" s="209" t="s">
        <v>452</v>
      </c>
      <c r="C6" s="210">
        <v>5</v>
      </c>
      <c r="D6" s="212">
        <v>5</v>
      </c>
      <c r="E6" s="212">
        <v>5</v>
      </c>
      <c r="F6" s="212">
        <v>5</v>
      </c>
      <c r="G6" s="212">
        <v>5</v>
      </c>
      <c r="H6" s="212">
        <v>7</v>
      </c>
      <c r="I6" s="212">
        <v>6</v>
      </c>
      <c r="J6" s="212">
        <v>6</v>
      </c>
      <c r="K6" s="212">
        <v>7</v>
      </c>
      <c r="L6" s="212">
        <v>7</v>
      </c>
      <c r="M6" s="212">
        <v>7</v>
      </c>
      <c r="N6" s="212">
        <v>7</v>
      </c>
      <c r="O6" s="212">
        <v>7</v>
      </c>
      <c r="P6" s="212">
        <v>7</v>
      </c>
      <c r="Q6" s="212">
        <v>7</v>
      </c>
      <c r="R6" s="212">
        <v>7</v>
      </c>
      <c r="S6" s="212">
        <v>7</v>
      </c>
      <c r="T6" s="212">
        <v>7</v>
      </c>
      <c r="U6" s="212">
        <v>7</v>
      </c>
      <c r="V6" s="212">
        <v>5</v>
      </c>
      <c r="W6" s="212">
        <v>7</v>
      </c>
      <c r="X6" s="212">
        <v>7</v>
      </c>
      <c r="Y6" s="212">
        <v>7</v>
      </c>
      <c r="Z6" s="212">
        <v>7</v>
      </c>
      <c r="AA6" s="212">
        <v>5</v>
      </c>
      <c r="AB6" s="212">
        <v>7</v>
      </c>
      <c r="AC6" s="212">
        <v>3.5</v>
      </c>
      <c r="AD6" s="212">
        <v>6</v>
      </c>
      <c r="AE6" s="212">
        <v>3.5</v>
      </c>
      <c r="AF6" s="212">
        <v>3.5</v>
      </c>
      <c r="AG6" s="212">
        <v>3.5</v>
      </c>
      <c r="AH6" s="212">
        <v>7</v>
      </c>
      <c r="AI6" s="212">
        <v>7</v>
      </c>
      <c r="AJ6" s="212">
        <v>5.8</v>
      </c>
      <c r="AL6" s="212">
        <v>7</v>
      </c>
      <c r="AM6" s="212">
        <v>6</v>
      </c>
    </row>
    <row r="7" spans="1:39" ht="30" customHeight="1" thickBot="1" x14ac:dyDescent="0.25">
      <c r="A7" s="396"/>
      <c r="B7" s="209" t="s">
        <v>128</v>
      </c>
      <c r="C7" s="210">
        <v>0</v>
      </c>
      <c r="D7" s="210">
        <v>0</v>
      </c>
      <c r="E7" s="210">
        <v>0</v>
      </c>
      <c r="F7" s="210">
        <v>0</v>
      </c>
      <c r="G7" s="210">
        <v>0</v>
      </c>
      <c r="H7" s="210">
        <v>0</v>
      </c>
      <c r="I7" s="210">
        <v>0</v>
      </c>
      <c r="J7" s="210">
        <v>0</v>
      </c>
      <c r="K7" s="210">
        <v>0</v>
      </c>
      <c r="L7" s="210">
        <v>0</v>
      </c>
      <c r="M7" s="210">
        <v>0</v>
      </c>
      <c r="N7" s="210">
        <v>0</v>
      </c>
      <c r="O7" s="210">
        <v>0</v>
      </c>
      <c r="P7" s="210">
        <v>0</v>
      </c>
      <c r="Q7" s="210">
        <v>0</v>
      </c>
      <c r="R7" s="210">
        <v>0</v>
      </c>
      <c r="S7" s="210">
        <v>0</v>
      </c>
      <c r="T7" s="210">
        <v>0</v>
      </c>
      <c r="U7" s="210">
        <v>0</v>
      </c>
      <c r="V7" s="210">
        <v>0</v>
      </c>
      <c r="W7" s="210">
        <v>0</v>
      </c>
      <c r="X7" s="210">
        <v>0</v>
      </c>
      <c r="Y7" s="210">
        <v>0</v>
      </c>
      <c r="Z7" s="210">
        <v>0</v>
      </c>
      <c r="AA7" s="210">
        <v>0</v>
      </c>
      <c r="AB7" s="210">
        <v>0</v>
      </c>
      <c r="AC7" s="210">
        <v>0</v>
      </c>
      <c r="AD7" s="210">
        <v>0</v>
      </c>
      <c r="AE7" s="210">
        <v>0</v>
      </c>
      <c r="AF7" s="210">
        <v>0</v>
      </c>
      <c r="AG7" s="210">
        <v>0</v>
      </c>
      <c r="AH7" s="210">
        <v>0</v>
      </c>
      <c r="AI7" s="210">
        <v>0</v>
      </c>
      <c r="AJ7" s="210">
        <v>0</v>
      </c>
      <c r="AL7" s="210">
        <v>0</v>
      </c>
      <c r="AM7" s="210">
        <v>0</v>
      </c>
    </row>
    <row r="8" spans="1:39" ht="30" customHeight="1" thickBot="1" x14ac:dyDescent="0.25">
      <c r="A8" s="396"/>
      <c r="B8" s="209" t="s">
        <v>129</v>
      </c>
      <c r="C8" s="210">
        <v>0</v>
      </c>
      <c r="D8" s="210">
        <v>0</v>
      </c>
      <c r="E8" s="210">
        <v>0</v>
      </c>
      <c r="F8" s="210">
        <v>0</v>
      </c>
      <c r="G8" s="210">
        <v>0</v>
      </c>
      <c r="H8" s="210">
        <v>0</v>
      </c>
      <c r="I8" s="210">
        <v>0</v>
      </c>
      <c r="J8" s="210">
        <v>0</v>
      </c>
      <c r="K8" s="210">
        <v>0</v>
      </c>
      <c r="L8" s="210">
        <v>0</v>
      </c>
      <c r="M8" s="210">
        <v>0</v>
      </c>
      <c r="N8" s="210">
        <v>0</v>
      </c>
      <c r="O8" s="210">
        <v>0</v>
      </c>
      <c r="P8" s="210">
        <v>0</v>
      </c>
      <c r="Q8" s="210">
        <v>0</v>
      </c>
      <c r="R8" s="210">
        <v>0</v>
      </c>
      <c r="S8" s="210">
        <v>0</v>
      </c>
      <c r="T8" s="210">
        <v>0</v>
      </c>
      <c r="U8" s="210">
        <v>0</v>
      </c>
      <c r="V8" s="210">
        <v>0</v>
      </c>
      <c r="W8" s="210">
        <v>0</v>
      </c>
      <c r="X8" s="210">
        <v>0</v>
      </c>
      <c r="Y8" s="210">
        <v>0</v>
      </c>
      <c r="Z8" s="210">
        <v>0</v>
      </c>
      <c r="AA8" s="210">
        <v>0</v>
      </c>
      <c r="AB8" s="210">
        <v>0</v>
      </c>
      <c r="AC8" s="210">
        <v>0</v>
      </c>
      <c r="AD8" s="210">
        <v>0</v>
      </c>
      <c r="AE8" s="210">
        <v>0</v>
      </c>
      <c r="AF8" s="210">
        <v>0</v>
      </c>
      <c r="AG8" s="210">
        <v>0</v>
      </c>
      <c r="AH8" s="210">
        <v>0</v>
      </c>
      <c r="AI8" s="210">
        <v>0</v>
      </c>
      <c r="AJ8" s="210">
        <v>0</v>
      </c>
      <c r="AL8" s="210">
        <v>0</v>
      </c>
      <c r="AM8" s="210">
        <v>0</v>
      </c>
    </row>
    <row r="9" spans="1:39" ht="30" customHeight="1" thickBot="1" x14ac:dyDescent="0.25">
      <c r="A9" s="396"/>
      <c r="B9" s="209" t="s">
        <v>130</v>
      </c>
      <c r="C9" s="210">
        <v>0</v>
      </c>
      <c r="D9" s="210">
        <v>0</v>
      </c>
      <c r="E9" s="210">
        <v>0</v>
      </c>
      <c r="F9" s="210">
        <v>0</v>
      </c>
      <c r="G9" s="210">
        <v>0</v>
      </c>
      <c r="H9" s="210">
        <v>0</v>
      </c>
      <c r="I9" s="210">
        <v>0</v>
      </c>
      <c r="J9" s="210">
        <v>0</v>
      </c>
      <c r="K9" s="210">
        <v>0</v>
      </c>
      <c r="L9" s="210">
        <v>0</v>
      </c>
      <c r="M9" s="210">
        <v>0</v>
      </c>
      <c r="N9" s="210">
        <v>0</v>
      </c>
      <c r="O9" s="210">
        <v>0</v>
      </c>
      <c r="P9" s="210">
        <v>0</v>
      </c>
      <c r="Q9" s="210">
        <v>0</v>
      </c>
      <c r="R9" s="210">
        <v>0</v>
      </c>
      <c r="S9" s="210">
        <v>0</v>
      </c>
      <c r="T9" s="210">
        <v>0</v>
      </c>
      <c r="U9" s="210">
        <v>0</v>
      </c>
      <c r="V9" s="210">
        <v>0</v>
      </c>
      <c r="W9" s="210">
        <v>0</v>
      </c>
      <c r="X9" s="210">
        <v>0</v>
      </c>
      <c r="Y9" s="210">
        <v>0</v>
      </c>
      <c r="Z9" s="210">
        <v>0</v>
      </c>
      <c r="AA9" s="210">
        <v>0</v>
      </c>
      <c r="AB9" s="210">
        <v>0</v>
      </c>
      <c r="AC9" s="210">
        <v>0</v>
      </c>
      <c r="AD9" s="210">
        <v>0</v>
      </c>
      <c r="AE9" s="210">
        <v>0</v>
      </c>
      <c r="AF9" s="210">
        <v>0</v>
      </c>
      <c r="AG9" s="210">
        <v>0</v>
      </c>
      <c r="AH9" s="210">
        <v>0</v>
      </c>
      <c r="AI9" s="210">
        <v>0</v>
      </c>
      <c r="AJ9" s="210">
        <v>0</v>
      </c>
      <c r="AL9" s="210">
        <v>0</v>
      </c>
      <c r="AM9" s="210">
        <v>0</v>
      </c>
    </row>
    <row r="10" spans="1:39" ht="30" customHeight="1" thickBot="1" x14ac:dyDescent="0.25">
      <c r="A10" s="396"/>
      <c r="B10" s="209" t="s">
        <v>131</v>
      </c>
      <c r="C10" s="210">
        <v>0</v>
      </c>
      <c r="D10" s="210">
        <v>0</v>
      </c>
      <c r="E10" s="210">
        <v>0</v>
      </c>
      <c r="F10" s="210">
        <v>0</v>
      </c>
      <c r="G10" s="210">
        <v>0</v>
      </c>
      <c r="H10" s="210">
        <v>0</v>
      </c>
      <c r="I10" s="210">
        <v>0</v>
      </c>
      <c r="J10" s="210">
        <v>0</v>
      </c>
      <c r="K10" s="210">
        <v>0</v>
      </c>
      <c r="L10" s="210">
        <v>0</v>
      </c>
      <c r="M10" s="210">
        <v>0</v>
      </c>
      <c r="N10" s="210">
        <v>0</v>
      </c>
      <c r="O10" s="210">
        <v>0</v>
      </c>
      <c r="P10" s="210">
        <v>0</v>
      </c>
      <c r="Q10" s="210">
        <v>0</v>
      </c>
      <c r="R10" s="210">
        <v>0</v>
      </c>
      <c r="S10" s="210">
        <v>0</v>
      </c>
      <c r="T10" s="210">
        <v>0</v>
      </c>
      <c r="U10" s="210">
        <v>0</v>
      </c>
      <c r="V10" s="210">
        <v>0</v>
      </c>
      <c r="W10" s="210">
        <v>0</v>
      </c>
      <c r="X10" s="210">
        <v>0</v>
      </c>
      <c r="Y10" s="210">
        <v>0</v>
      </c>
      <c r="Z10" s="210">
        <v>0</v>
      </c>
      <c r="AA10" s="210">
        <v>0</v>
      </c>
      <c r="AB10" s="210">
        <v>0</v>
      </c>
      <c r="AC10" s="210">
        <v>0</v>
      </c>
      <c r="AD10" s="210">
        <v>0</v>
      </c>
      <c r="AE10" s="210">
        <v>0</v>
      </c>
      <c r="AF10" s="210">
        <v>0</v>
      </c>
      <c r="AG10" s="210">
        <v>0</v>
      </c>
      <c r="AH10" s="210">
        <v>0</v>
      </c>
      <c r="AI10" s="210">
        <v>0</v>
      </c>
      <c r="AJ10" s="210">
        <v>0</v>
      </c>
      <c r="AL10" s="210">
        <v>0</v>
      </c>
      <c r="AM10" s="210">
        <v>0</v>
      </c>
    </row>
    <row r="11" spans="1:39" ht="30" customHeight="1" thickBot="1" x14ac:dyDescent="0.25">
      <c r="A11" s="397" t="s">
        <v>119</v>
      </c>
      <c r="B11" s="213" t="s">
        <v>419</v>
      </c>
      <c r="C11" s="215">
        <v>4</v>
      </c>
      <c r="D11" s="215">
        <v>0</v>
      </c>
      <c r="E11" s="215">
        <v>0</v>
      </c>
      <c r="F11" s="215">
        <v>4</v>
      </c>
      <c r="G11" s="215">
        <v>0</v>
      </c>
      <c r="H11" s="215">
        <v>5</v>
      </c>
      <c r="I11" s="215">
        <v>0</v>
      </c>
      <c r="J11" s="215">
        <v>5</v>
      </c>
      <c r="K11" s="215">
        <v>5</v>
      </c>
      <c r="L11" s="215">
        <v>4</v>
      </c>
      <c r="M11" s="215">
        <v>5</v>
      </c>
      <c r="N11" s="215">
        <v>5</v>
      </c>
      <c r="O11" s="215">
        <v>5</v>
      </c>
      <c r="P11" s="215">
        <v>4</v>
      </c>
      <c r="Q11" s="215">
        <v>5</v>
      </c>
      <c r="R11" s="215">
        <v>5</v>
      </c>
      <c r="S11" s="215">
        <v>5</v>
      </c>
      <c r="T11" s="215">
        <v>5</v>
      </c>
      <c r="U11" s="215">
        <v>0</v>
      </c>
      <c r="V11" s="215">
        <v>5</v>
      </c>
      <c r="W11" s="215">
        <v>5</v>
      </c>
      <c r="X11" s="215">
        <v>5</v>
      </c>
      <c r="Y11" s="215">
        <v>5</v>
      </c>
      <c r="Z11" s="215">
        <v>5</v>
      </c>
      <c r="AA11" s="215">
        <v>0</v>
      </c>
      <c r="AB11" s="215">
        <v>5</v>
      </c>
      <c r="AC11" s="215">
        <v>4</v>
      </c>
      <c r="AD11" s="215">
        <v>5</v>
      </c>
      <c r="AE11" s="215">
        <v>5</v>
      </c>
      <c r="AF11" s="215">
        <v>0</v>
      </c>
      <c r="AG11" s="215">
        <v>3</v>
      </c>
      <c r="AH11" s="215">
        <v>5</v>
      </c>
      <c r="AI11" s="215">
        <v>4</v>
      </c>
      <c r="AJ11" s="215">
        <v>5</v>
      </c>
      <c r="AL11" s="215">
        <v>5</v>
      </c>
      <c r="AM11" s="215">
        <v>0</v>
      </c>
    </row>
    <row r="12" spans="1:39" ht="30" customHeight="1" thickBot="1" x14ac:dyDescent="0.25">
      <c r="A12" s="397"/>
      <c r="B12" s="213" t="s">
        <v>51</v>
      </c>
      <c r="C12" s="215">
        <v>5</v>
      </c>
      <c r="D12" s="215">
        <v>0</v>
      </c>
      <c r="E12" s="215">
        <v>3</v>
      </c>
      <c r="F12" s="215">
        <v>5</v>
      </c>
      <c r="G12" s="215">
        <v>0</v>
      </c>
      <c r="H12" s="215">
        <v>5</v>
      </c>
      <c r="I12" s="215">
        <v>0</v>
      </c>
      <c r="J12" s="215">
        <v>0</v>
      </c>
      <c r="K12" s="215">
        <v>5</v>
      </c>
      <c r="L12" s="215">
        <v>5</v>
      </c>
      <c r="M12" s="215">
        <v>5</v>
      </c>
      <c r="N12" s="215">
        <v>4</v>
      </c>
      <c r="O12" s="215">
        <v>4</v>
      </c>
      <c r="P12" s="215">
        <v>3</v>
      </c>
      <c r="Q12" s="215">
        <v>5</v>
      </c>
      <c r="R12" s="215">
        <v>3</v>
      </c>
      <c r="S12" s="215">
        <v>5</v>
      </c>
      <c r="T12" s="215">
        <v>5</v>
      </c>
      <c r="U12" s="215">
        <v>0</v>
      </c>
      <c r="V12" s="215">
        <v>3</v>
      </c>
      <c r="W12" s="215">
        <v>5</v>
      </c>
      <c r="X12" s="215">
        <v>5</v>
      </c>
      <c r="Y12" s="215">
        <v>5</v>
      </c>
      <c r="Z12" s="215">
        <v>4</v>
      </c>
      <c r="AA12" s="215">
        <v>0</v>
      </c>
      <c r="AB12" s="215">
        <v>4</v>
      </c>
      <c r="AC12" s="215">
        <v>0</v>
      </c>
      <c r="AD12" s="215">
        <v>4</v>
      </c>
      <c r="AE12" s="215">
        <v>3</v>
      </c>
      <c r="AF12" s="215">
        <v>4</v>
      </c>
      <c r="AG12" s="215">
        <v>4</v>
      </c>
      <c r="AH12" s="215">
        <v>5</v>
      </c>
      <c r="AI12" s="215">
        <v>5</v>
      </c>
      <c r="AJ12" s="215">
        <v>4</v>
      </c>
      <c r="AL12" s="215">
        <v>4</v>
      </c>
      <c r="AM12" s="215">
        <v>0</v>
      </c>
    </row>
    <row r="13" spans="1:39" ht="30" customHeight="1" thickBot="1" x14ac:dyDescent="0.25">
      <c r="A13" s="397"/>
      <c r="B13" s="216" t="s">
        <v>56</v>
      </c>
      <c r="C13" s="215">
        <v>5</v>
      </c>
      <c r="D13" s="215">
        <v>5</v>
      </c>
      <c r="E13" s="215">
        <v>5</v>
      </c>
      <c r="F13" s="215">
        <v>5</v>
      </c>
      <c r="G13" s="215">
        <v>5</v>
      </c>
      <c r="H13" s="215">
        <v>2</v>
      </c>
      <c r="I13" s="215">
        <v>4</v>
      </c>
      <c r="J13" s="215">
        <v>5</v>
      </c>
      <c r="K13" s="215">
        <v>5</v>
      </c>
      <c r="L13" s="215">
        <v>5</v>
      </c>
      <c r="M13" s="215">
        <v>4</v>
      </c>
      <c r="N13" s="215">
        <v>5</v>
      </c>
      <c r="O13" s="215">
        <v>5</v>
      </c>
      <c r="P13" s="215">
        <v>5</v>
      </c>
      <c r="Q13" s="215">
        <v>3</v>
      </c>
      <c r="R13" s="215">
        <v>5</v>
      </c>
      <c r="S13" s="215">
        <v>5</v>
      </c>
      <c r="T13" s="215">
        <v>5</v>
      </c>
      <c r="U13" s="215">
        <v>2</v>
      </c>
      <c r="V13" s="215">
        <v>5</v>
      </c>
      <c r="W13" s="215">
        <v>5</v>
      </c>
      <c r="X13" s="215">
        <v>4</v>
      </c>
      <c r="Y13" s="215">
        <v>5</v>
      </c>
      <c r="Z13" s="215">
        <v>5</v>
      </c>
      <c r="AA13" s="215">
        <v>3</v>
      </c>
      <c r="AB13" s="215">
        <v>5</v>
      </c>
      <c r="AC13" s="215">
        <v>5</v>
      </c>
      <c r="AD13" s="215">
        <v>5</v>
      </c>
      <c r="AE13" s="215">
        <v>5</v>
      </c>
      <c r="AF13" s="215">
        <v>5</v>
      </c>
      <c r="AG13" s="215">
        <v>5</v>
      </c>
      <c r="AH13" s="215">
        <v>5</v>
      </c>
      <c r="AI13" s="215">
        <v>5</v>
      </c>
      <c r="AJ13" s="215">
        <v>3</v>
      </c>
      <c r="AL13" s="215">
        <v>5</v>
      </c>
      <c r="AM13" s="215">
        <v>5</v>
      </c>
    </row>
    <row r="14" spans="1:39" ht="30" customHeight="1" thickBot="1" x14ac:dyDescent="0.25">
      <c r="A14" s="397"/>
      <c r="B14" s="216" t="s">
        <v>420</v>
      </c>
      <c r="C14" s="214">
        <v>0</v>
      </c>
      <c r="D14" s="215">
        <v>5</v>
      </c>
      <c r="E14" s="215">
        <v>5</v>
      </c>
      <c r="F14" s="215">
        <v>5</v>
      </c>
      <c r="G14" s="215">
        <v>5</v>
      </c>
      <c r="H14" s="215">
        <v>5</v>
      </c>
      <c r="I14" s="215">
        <v>5</v>
      </c>
      <c r="J14" s="215">
        <v>5</v>
      </c>
      <c r="K14" s="215">
        <v>5</v>
      </c>
      <c r="L14" s="215">
        <v>5</v>
      </c>
      <c r="M14" s="215">
        <v>5</v>
      </c>
      <c r="N14" s="215">
        <v>5</v>
      </c>
      <c r="O14" s="215">
        <v>5</v>
      </c>
      <c r="P14" s="215">
        <v>0</v>
      </c>
      <c r="Q14" s="215">
        <v>5</v>
      </c>
      <c r="R14" s="215">
        <v>5</v>
      </c>
      <c r="S14" s="215">
        <v>5</v>
      </c>
      <c r="T14" s="215">
        <v>5</v>
      </c>
      <c r="U14" s="215">
        <v>5</v>
      </c>
      <c r="V14" s="215">
        <v>5</v>
      </c>
      <c r="W14" s="215">
        <v>5</v>
      </c>
      <c r="X14" s="215">
        <v>5</v>
      </c>
      <c r="Y14" s="215">
        <v>5</v>
      </c>
      <c r="Z14" s="215">
        <v>5</v>
      </c>
      <c r="AA14" s="215">
        <v>5</v>
      </c>
      <c r="AB14" s="215">
        <v>5</v>
      </c>
      <c r="AC14" s="215">
        <v>5</v>
      </c>
      <c r="AD14" s="215">
        <v>5</v>
      </c>
      <c r="AE14" s="215">
        <v>5</v>
      </c>
      <c r="AF14" s="215">
        <v>5</v>
      </c>
      <c r="AG14" s="215">
        <v>5</v>
      </c>
      <c r="AH14" s="215">
        <v>5</v>
      </c>
      <c r="AI14" s="215">
        <v>5</v>
      </c>
      <c r="AJ14" s="215">
        <v>5</v>
      </c>
      <c r="AL14" s="215">
        <v>5</v>
      </c>
      <c r="AM14" s="215">
        <v>5</v>
      </c>
    </row>
    <row r="15" spans="1:39" ht="30" customHeight="1" thickBot="1" x14ac:dyDescent="0.25">
      <c r="A15" s="397"/>
      <c r="B15" s="216" t="s">
        <v>421</v>
      </c>
      <c r="C15" s="214">
        <v>5</v>
      </c>
      <c r="D15" s="215">
        <v>1</v>
      </c>
      <c r="E15" s="215">
        <v>1</v>
      </c>
      <c r="F15" s="215">
        <v>4</v>
      </c>
      <c r="G15" s="215">
        <v>5</v>
      </c>
      <c r="H15" s="215">
        <v>5</v>
      </c>
      <c r="I15" s="215">
        <v>5</v>
      </c>
      <c r="J15" s="215">
        <v>5</v>
      </c>
      <c r="K15" s="215">
        <v>3</v>
      </c>
      <c r="L15" s="215">
        <v>5</v>
      </c>
      <c r="M15" s="215">
        <v>5</v>
      </c>
      <c r="N15" s="215">
        <v>5</v>
      </c>
      <c r="O15" s="215">
        <v>1</v>
      </c>
      <c r="P15" s="215">
        <v>5</v>
      </c>
      <c r="Q15" s="215">
        <v>5</v>
      </c>
      <c r="R15" s="215">
        <v>5</v>
      </c>
      <c r="S15" s="215">
        <v>5</v>
      </c>
      <c r="T15" s="215">
        <v>3</v>
      </c>
      <c r="U15" s="215">
        <v>5</v>
      </c>
      <c r="V15" s="215">
        <v>5</v>
      </c>
      <c r="W15" s="215">
        <v>5</v>
      </c>
      <c r="X15" s="247" t="s">
        <v>164</v>
      </c>
      <c r="Y15" s="215">
        <v>5</v>
      </c>
      <c r="Z15" s="215">
        <v>5</v>
      </c>
      <c r="AA15" s="215">
        <v>3</v>
      </c>
      <c r="AB15" s="215">
        <v>3</v>
      </c>
      <c r="AC15" s="215">
        <v>5</v>
      </c>
      <c r="AD15" s="215">
        <v>5</v>
      </c>
      <c r="AE15" s="215">
        <v>4</v>
      </c>
      <c r="AF15" s="215">
        <v>5</v>
      </c>
      <c r="AG15" s="215">
        <v>2</v>
      </c>
      <c r="AH15" s="215">
        <v>2</v>
      </c>
      <c r="AI15" s="215">
        <v>1</v>
      </c>
      <c r="AJ15" s="215">
        <v>5</v>
      </c>
      <c r="AL15" s="215">
        <v>1</v>
      </c>
      <c r="AM15" s="215">
        <v>2</v>
      </c>
    </row>
    <row r="16" spans="1:39" ht="30" customHeight="1" thickBot="1" x14ac:dyDescent="0.25">
      <c r="A16" s="397"/>
      <c r="B16" s="216" t="s">
        <v>422</v>
      </c>
      <c r="C16" s="214">
        <v>1</v>
      </c>
      <c r="D16" s="215">
        <v>1</v>
      </c>
      <c r="E16" s="215">
        <v>1</v>
      </c>
      <c r="F16" s="215">
        <v>1</v>
      </c>
      <c r="G16" s="215">
        <v>1</v>
      </c>
      <c r="H16" s="215">
        <v>1</v>
      </c>
      <c r="I16" s="215">
        <v>1</v>
      </c>
      <c r="J16" s="215">
        <v>1</v>
      </c>
      <c r="K16" s="215">
        <v>1</v>
      </c>
      <c r="L16" s="215">
        <v>1</v>
      </c>
      <c r="M16" s="215">
        <v>1</v>
      </c>
      <c r="N16" s="215">
        <v>1</v>
      </c>
      <c r="O16" s="215">
        <v>1</v>
      </c>
      <c r="P16" s="215">
        <v>5</v>
      </c>
      <c r="Q16" s="215">
        <v>1</v>
      </c>
      <c r="R16" s="215">
        <v>1</v>
      </c>
      <c r="S16" s="215">
        <v>1</v>
      </c>
      <c r="T16" s="215">
        <v>1</v>
      </c>
      <c r="U16" s="215">
        <v>1</v>
      </c>
      <c r="V16" s="215">
        <v>1</v>
      </c>
      <c r="W16" s="215">
        <v>3</v>
      </c>
      <c r="X16" s="247" t="s">
        <v>164</v>
      </c>
      <c r="Y16" s="215">
        <v>1</v>
      </c>
      <c r="Z16" s="215">
        <v>1</v>
      </c>
      <c r="AA16" s="215">
        <v>1</v>
      </c>
      <c r="AB16" s="215">
        <v>1</v>
      </c>
      <c r="AC16" s="215">
        <v>1</v>
      </c>
      <c r="AD16" s="215">
        <v>1</v>
      </c>
      <c r="AE16" s="215">
        <v>1</v>
      </c>
      <c r="AF16" s="215">
        <v>1</v>
      </c>
      <c r="AG16" s="215">
        <v>1</v>
      </c>
      <c r="AH16" s="215">
        <v>1</v>
      </c>
      <c r="AI16" s="215">
        <v>1</v>
      </c>
      <c r="AJ16" s="215">
        <v>1</v>
      </c>
      <c r="AL16" s="215">
        <v>1</v>
      </c>
      <c r="AM16" s="215">
        <v>5</v>
      </c>
    </row>
    <row r="17" spans="1:39" ht="30" customHeight="1" thickBot="1" x14ac:dyDescent="0.25">
      <c r="A17" s="397"/>
      <c r="B17" s="216" t="s">
        <v>423</v>
      </c>
      <c r="C17" s="214">
        <v>5</v>
      </c>
      <c r="D17" s="214">
        <v>5</v>
      </c>
      <c r="E17" s="214">
        <v>5</v>
      </c>
      <c r="F17" s="214">
        <v>5</v>
      </c>
      <c r="G17" s="215">
        <v>5</v>
      </c>
      <c r="H17" s="214">
        <v>5</v>
      </c>
      <c r="I17" s="214">
        <v>5</v>
      </c>
      <c r="J17" s="215">
        <v>5</v>
      </c>
      <c r="K17" s="215">
        <v>3.3</v>
      </c>
      <c r="L17" s="215">
        <v>3.3</v>
      </c>
      <c r="M17" s="214">
        <v>3</v>
      </c>
      <c r="N17" s="214">
        <v>5</v>
      </c>
      <c r="O17" s="215">
        <v>5</v>
      </c>
      <c r="P17" s="215">
        <v>4</v>
      </c>
      <c r="Q17" s="215">
        <v>5</v>
      </c>
      <c r="R17" s="215">
        <v>4</v>
      </c>
      <c r="S17" s="215">
        <v>4</v>
      </c>
      <c r="T17" s="215">
        <v>4</v>
      </c>
      <c r="U17" s="215">
        <v>5</v>
      </c>
      <c r="V17" s="215">
        <v>4</v>
      </c>
      <c r="W17" s="215">
        <v>4</v>
      </c>
      <c r="X17" s="215">
        <v>5</v>
      </c>
      <c r="Y17" s="215">
        <v>3</v>
      </c>
      <c r="Z17" s="215">
        <v>4</v>
      </c>
      <c r="AA17" s="215">
        <v>2</v>
      </c>
      <c r="AB17" s="215">
        <v>4</v>
      </c>
      <c r="AC17" s="215">
        <v>3</v>
      </c>
      <c r="AD17" s="215">
        <v>3</v>
      </c>
      <c r="AE17" s="215">
        <v>4</v>
      </c>
      <c r="AF17" s="215">
        <v>4</v>
      </c>
      <c r="AG17" s="215">
        <v>4</v>
      </c>
      <c r="AH17" s="215">
        <v>5</v>
      </c>
      <c r="AI17" s="215">
        <v>5</v>
      </c>
      <c r="AJ17" s="215">
        <v>3.8</v>
      </c>
      <c r="AL17" s="215">
        <v>4</v>
      </c>
      <c r="AM17" s="215">
        <v>4</v>
      </c>
    </row>
    <row r="18" spans="1:39" ht="30" customHeight="1" thickBot="1" x14ac:dyDescent="0.25">
      <c r="A18" s="397"/>
      <c r="B18" s="216" t="s">
        <v>424</v>
      </c>
      <c r="C18" s="214">
        <v>4</v>
      </c>
      <c r="D18" s="214">
        <v>4</v>
      </c>
      <c r="E18" s="214">
        <v>4</v>
      </c>
      <c r="F18" s="214">
        <v>4</v>
      </c>
      <c r="G18" s="214">
        <v>5</v>
      </c>
      <c r="H18" s="214">
        <v>5</v>
      </c>
      <c r="I18" s="214">
        <v>4</v>
      </c>
      <c r="J18" s="214">
        <v>4</v>
      </c>
      <c r="K18" s="214">
        <v>3.3</v>
      </c>
      <c r="L18" s="214">
        <v>3.3</v>
      </c>
      <c r="M18" s="214">
        <v>4</v>
      </c>
      <c r="N18" s="214">
        <v>5</v>
      </c>
      <c r="O18" s="215">
        <v>5</v>
      </c>
      <c r="P18" s="215">
        <v>4</v>
      </c>
      <c r="Q18" s="215">
        <v>4</v>
      </c>
      <c r="R18" s="215">
        <v>4</v>
      </c>
      <c r="S18" s="215">
        <v>4</v>
      </c>
      <c r="T18" s="215">
        <v>4</v>
      </c>
      <c r="U18" s="215">
        <v>4</v>
      </c>
      <c r="V18" s="215">
        <v>4</v>
      </c>
      <c r="W18" s="215">
        <v>4</v>
      </c>
      <c r="X18" s="215">
        <v>4</v>
      </c>
      <c r="Y18" s="215">
        <v>4</v>
      </c>
      <c r="Z18" s="215">
        <v>5</v>
      </c>
      <c r="AA18" s="215">
        <v>3</v>
      </c>
      <c r="AB18" s="215">
        <v>4</v>
      </c>
      <c r="AC18" s="215">
        <v>3</v>
      </c>
      <c r="AD18" s="215">
        <v>4</v>
      </c>
      <c r="AE18" s="215">
        <v>3</v>
      </c>
      <c r="AF18" s="215">
        <v>3</v>
      </c>
      <c r="AG18" s="215">
        <v>3</v>
      </c>
      <c r="AH18" s="215">
        <v>4</v>
      </c>
      <c r="AI18" s="215">
        <v>4</v>
      </c>
      <c r="AJ18" s="215">
        <v>3.8</v>
      </c>
      <c r="AL18" s="215">
        <v>3</v>
      </c>
      <c r="AM18" s="215">
        <v>3</v>
      </c>
    </row>
    <row r="19" spans="1:39" ht="30" customHeight="1" thickBot="1" x14ac:dyDescent="0.25">
      <c r="A19" s="397"/>
      <c r="B19" s="216" t="s">
        <v>425</v>
      </c>
      <c r="C19" s="214">
        <v>5</v>
      </c>
      <c r="D19" s="214">
        <v>5</v>
      </c>
      <c r="E19" s="214">
        <v>5</v>
      </c>
      <c r="F19" s="214">
        <v>5</v>
      </c>
      <c r="G19" s="215">
        <v>5</v>
      </c>
      <c r="H19" s="214">
        <v>5</v>
      </c>
      <c r="I19" s="214">
        <v>5</v>
      </c>
      <c r="J19" s="215">
        <v>5</v>
      </c>
      <c r="K19" s="215">
        <v>3.7</v>
      </c>
      <c r="L19" s="215">
        <v>3.7</v>
      </c>
      <c r="M19" s="214">
        <v>4</v>
      </c>
      <c r="N19" s="214">
        <v>5</v>
      </c>
      <c r="O19" s="215">
        <v>5</v>
      </c>
      <c r="P19" s="215">
        <v>5</v>
      </c>
      <c r="Q19" s="215">
        <v>5</v>
      </c>
      <c r="R19" s="215">
        <v>5</v>
      </c>
      <c r="S19" s="215">
        <v>5</v>
      </c>
      <c r="T19" s="215">
        <v>5</v>
      </c>
      <c r="U19" s="215">
        <v>5</v>
      </c>
      <c r="V19" s="215">
        <v>5</v>
      </c>
      <c r="W19" s="215">
        <v>5</v>
      </c>
      <c r="X19" s="215">
        <v>4</v>
      </c>
      <c r="Y19" s="215">
        <v>5</v>
      </c>
      <c r="Z19" s="215">
        <v>4</v>
      </c>
      <c r="AA19" s="215">
        <v>2</v>
      </c>
      <c r="AB19" s="215">
        <v>5</v>
      </c>
      <c r="AC19" s="215">
        <v>4</v>
      </c>
      <c r="AD19" s="215">
        <v>5</v>
      </c>
      <c r="AE19" s="215">
        <v>5</v>
      </c>
      <c r="AF19" s="215">
        <v>5</v>
      </c>
      <c r="AG19" s="215">
        <v>5</v>
      </c>
      <c r="AH19" s="215">
        <v>5</v>
      </c>
      <c r="AI19" s="215">
        <v>5</v>
      </c>
      <c r="AJ19" s="215">
        <v>4</v>
      </c>
      <c r="AL19" s="277" t="s">
        <v>164</v>
      </c>
      <c r="AM19" s="215">
        <v>3</v>
      </c>
    </row>
    <row r="20" spans="1:39" ht="30" customHeight="1" thickBot="1" x14ac:dyDescent="0.25">
      <c r="A20" s="397"/>
      <c r="B20" s="216" t="s">
        <v>426</v>
      </c>
      <c r="C20" s="214">
        <v>4</v>
      </c>
      <c r="D20" s="214">
        <v>4</v>
      </c>
      <c r="E20" s="214">
        <v>4</v>
      </c>
      <c r="F20" s="214">
        <v>4</v>
      </c>
      <c r="G20" s="215">
        <v>5</v>
      </c>
      <c r="H20" s="214">
        <v>5</v>
      </c>
      <c r="I20" s="214">
        <v>5</v>
      </c>
      <c r="J20" s="215">
        <v>5</v>
      </c>
      <c r="K20" s="215">
        <v>3.7</v>
      </c>
      <c r="L20" s="215">
        <v>3.7</v>
      </c>
      <c r="M20" s="214">
        <v>3</v>
      </c>
      <c r="N20" s="214">
        <v>5</v>
      </c>
      <c r="O20" s="215">
        <v>5</v>
      </c>
      <c r="P20" s="215">
        <v>5</v>
      </c>
      <c r="Q20" s="215">
        <v>4</v>
      </c>
      <c r="R20" s="215">
        <v>5</v>
      </c>
      <c r="S20" s="215">
        <v>5</v>
      </c>
      <c r="T20" s="215">
        <v>5</v>
      </c>
      <c r="U20" s="215">
        <v>4</v>
      </c>
      <c r="V20" s="215">
        <v>5</v>
      </c>
      <c r="W20" s="215">
        <v>5</v>
      </c>
      <c r="X20" s="215">
        <v>5</v>
      </c>
      <c r="Y20" s="215">
        <v>5</v>
      </c>
      <c r="Z20" s="215">
        <v>5</v>
      </c>
      <c r="AA20" s="215">
        <v>3</v>
      </c>
      <c r="AB20" s="215">
        <v>4</v>
      </c>
      <c r="AC20" s="215">
        <v>4</v>
      </c>
      <c r="AD20" s="215">
        <v>5</v>
      </c>
      <c r="AE20" s="215">
        <v>5</v>
      </c>
      <c r="AF20" s="215">
        <v>5</v>
      </c>
      <c r="AG20" s="215">
        <v>5</v>
      </c>
      <c r="AH20" s="215">
        <v>4</v>
      </c>
      <c r="AI20" s="215">
        <v>4</v>
      </c>
      <c r="AJ20" s="215">
        <v>3.8</v>
      </c>
      <c r="AL20" s="215">
        <v>4</v>
      </c>
      <c r="AM20" s="215">
        <v>4</v>
      </c>
    </row>
    <row r="21" spans="1:39" ht="30" customHeight="1" thickBot="1" x14ac:dyDescent="0.25">
      <c r="A21" s="398"/>
      <c r="B21" s="217" t="s">
        <v>427</v>
      </c>
      <c r="C21" s="218">
        <v>0</v>
      </c>
      <c r="D21" s="218">
        <v>0</v>
      </c>
      <c r="E21" s="218">
        <v>6</v>
      </c>
      <c r="F21" s="218">
        <v>8</v>
      </c>
      <c r="G21" s="218">
        <v>3</v>
      </c>
      <c r="H21" s="218">
        <v>0</v>
      </c>
      <c r="I21" s="218">
        <v>6</v>
      </c>
      <c r="J21" s="218">
        <v>0</v>
      </c>
      <c r="K21" s="218">
        <v>0</v>
      </c>
      <c r="L21" s="218">
        <v>6</v>
      </c>
      <c r="M21" s="218">
        <v>8</v>
      </c>
      <c r="N21" s="218">
        <v>0</v>
      </c>
      <c r="O21" s="218">
        <v>0</v>
      </c>
      <c r="P21" s="218">
        <v>6</v>
      </c>
      <c r="Q21" s="218">
        <v>3</v>
      </c>
      <c r="R21" s="218">
        <v>3</v>
      </c>
      <c r="S21" s="218">
        <v>0</v>
      </c>
      <c r="T21" s="218">
        <v>6</v>
      </c>
      <c r="U21" s="218">
        <v>6</v>
      </c>
      <c r="V21" s="218">
        <v>0</v>
      </c>
      <c r="W21" s="218">
        <v>0</v>
      </c>
      <c r="X21" s="218">
        <v>6</v>
      </c>
      <c r="Y21" s="218">
        <v>3</v>
      </c>
      <c r="Z21" s="218">
        <v>3</v>
      </c>
      <c r="AA21" s="218">
        <v>0</v>
      </c>
      <c r="AB21" s="218">
        <v>0</v>
      </c>
      <c r="AC21" s="218">
        <v>0</v>
      </c>
      <c r="AD21" s="218">
        <v>0</v>
      </c>
      <c r="AE21" s="218">
        <v>3</v>
      </c>
      <c r="AF21" s="218">
        <v>3</v>
      </c>
      <c r="AG21" s="218">
        <v>0</v>
      </c>
      <c r="AH21" s="218">
        <v>3</v>
      </c>
      <c r="AI21" s="218">
        <v>0</v>
      </c>
      <c r="AJ21" s="218">
        <v>6</v>
      </c>
      <c r="AL21" s="218">
        <v>6</v>
      </c>
      <c r="AM21" s="218">
        <v>3</v>
      </c>
    </row>
    <row r="22" spans="1:39" ht="30" customHeight="1" thickBot="1" x14ac:dyDescent="0.25">
      <c r="A22" s="398"/>
      <c r="B22" s="217" t="s">
        <v>428</v>
      </c>
      <c r="C22" s="218">
        <v>0</v>
      </c>
      <c r="D22" s="218">
        <v>3</v>
      </c>
      <c r="E22" s="218">
        <v>0</v>
      </c>
      <c r="F22" s="218">
        <v>0</v>
      </c>
      <c r="G22" s="218">
        <v>0</v>
      </c>
      <c r="H22" s="218">
        <v>0</v>
      </c>
      <c r="I22" s="218">
        <v>0</v>
      </c>
      <c r="J22" s="218">
        <v>0</v>
      </c>
      <c r="K22" s="218">
        <v>0</v>
      </c>
      <c r="L22" s="218">
        <v>0</v>
      </c>
      <c r="M22" s="218">
        <v>0</v>
      </c>
      <c r="N22" s="218">
        <v>0</v>
      </c>
      <c r="O22" s="218">
        <v>0</v>
      </c>
      <c r="P22" s="218">
        <v>0</v>
      </c>
      <c r="Q22" s="218">
        <v>0</v>
      </c>
      <c r="R22" s="218">
        <v>0</v>
      </c>
      <c r="S22" s="218">
        <v>0</v>
      </c>
      <c r="T22" s="218">
        <v>0</v>
      </c>
      <c r="U22" s="218">
        <v>0</v>
      </c>
      <c r="V22" s="218">
        <v>3</v>
      </c>
      <c r="W22" s="218">
        <v>0</v>
      </c>
      <c r="X22" s="218">
        <v>0</v>
      </c>
      <c r="Y22" s="218">
        <v>0</v>
      </c>
      <c r="Z22" s="218">
        <v>0</v>
      </c>
      <c r="AA22" s="218">
        <v>0</v>
      </c>
      <c r="AB22" s="218">
        <v>3</v>
      </c>
      <c r="AC22" s="218">
        <v>0</v>
      </c>
      <c r="AD22" s="218">
        <v>8</v>
      </c>
      <c r="AE22" s="218">
        <v>0</v>
      </c>
      <c r="AF22" s="218">
        <v>3</v>
      </c>
      <c r="AG22" s="218">
        <v>0</v>
      </c>
      <c r="AH22" s="218">
        <v>3</v>
      </c>
      <c r="AI22" s="218">
        <v>0</v>
      </c>
      <c r="AJ22" s="218">
        <v>3</v>
      </c>
      <c r="AL22" s="218">
        <v>0</v>
      </c>
      <c r="AM22" s="218">
        <v>0</v>
      </c>
    </row>
    <row r="23" spans="1:39" ht="30" customHeight="1" thickBot="1" x14ac:dyDescent="0.25">
      <c r="A23" s="398"/>
      <c r="B23" s="217" t="s">
        <v>121</v>
      </c>
      <c r="C23" s="218">
        <v>8</v>
      </c>
      <c r="D23" s="218">
        <v>8</v>
      </c>
      <c r="E23" s="218">
        <v>8</v>
      </c>
      <c r="F23" s="218">
        <v>6</v>
      </c>
      <c r="G23" s="218">
        <v>8</v>
      </c>
      <c r="H23" s="218">
        <v>8</v>
      </c>
      <c r="I23" s="218">
        <v>6</v>
      </c>
      <c r="J23" s="218">
        <v>8</v>
      </c>
      <c r="K23" s="218">
        <v>8</v>
      </c>
      <c r="L23" s="218">
        <v>6</v>
      </c>
      <c r="M23" s="218">
        <v>8</v>
      </c>
      <c r="N23" s="218">
        <v>8</v>
      </c>
      <c r="O23" s="218">
        <v>8</v>
      </c>
      <c r="P23" s="218">
        <v>8</v>
      </c>
      <c r="Q23" s="218">
        <v>8</v>
      </c>
      <c r="R23" s="218">
        <v>8</v>
      </c>
      <c r="S23" s="218">
        <v>8</v>
      </c>
      <c r="T23" s="218">
        <v>8</v>
      </c>
      <c r="U23" s="218">
        <v>8</v>
      </c>
      <c r="V23" s="218">
        <v>8</v>
      </c>
      <c r="W23" s="218">
        <v>8</v>
      </c>
      <c r="X23" s="218">
        <v>6</v>
      </c>
      <c r="Y23" s="218">
        <v>8</v>
      </c>
      <c r="Z23" s="218">
        <v>6</v>
      </c>
      <c r="AA23" s="218">
        <v>8</v>
      </c>
      <c r="AB23" s="218">
        <v>8</v>
      </c>
      <c r="AC23" s="218">
        <v>8</v>
      </c>
      <c r="AD23" s="218">
        <v>8</v>
      </c>
      <c r="AE23" s="218">
        <v>8</v>
      </c>
      <c r="AF23" s="218">
        <v>8</v>
      </c>
      <c r="AG23" s="218">
        <v>8</v>
      </c>
      <c r="AH23" s="218">
        <v>8</v>
      </c>
      <c r="AI23" s="218">
        <v>6</v>
      </c>
      <c r="AJ23" s="218">
        <v>8</v>
      </c>
      <c r="AL23" s="218">
        <v>6</v>
      </c>
      <c r="AM23" s="218">
        <v>8</v>
      </c>
    </row>
    <row r="24" spans="1:39" ht="30" customHeight="1" thickBot="1" x14ac:dyDescent="0.25">
      <c r="A24" s="398"/>
      <c r="B24" s="217" t="s">
        <v>122</v>
      </c>
      <c r="C24" s="218">
        <v>8</v>
      </c>
      <c r="D24" s="218">
        <v>8</v>
      </c>
      <c r="E24" s="218">
        <v>8</v>
      </c>
      <c r="F24" s="218">
        <v>8</v>
      </c>
      <c r="G24" s="218">
        <v>8</v>
      </c>
      <c r="H24" s="218">
        <v>8</v>
      </c>
      <c r="I24" s="218">
        <v>8</v>
      </c>
      <c r="J24" s="218">
        <v>8</v>
      </c>
      <c r="K24" s="218">
        <v>8</v>
      </c>
      <c r="L24" s="218">
        <v>8</v>
      </c>
      <c r="M24" s="218">
        <v>8</v>
      </c>
      <c r="N24" s="218">
        <v>8</v>
      </c>
      <c r="O24" s="218">
        <v>8</v>
      </c>
      <c r="P24" s="218">
        <v>8</v>
      </c>
      <c r="Q24" s="218">
        <v>8</v>
      </c>
      <c r="R24" s="218">
        <v>8</v>
      </c>
      <c r="S24" s="218">
        <v>8</v>
      </c>
      <c r="T24" s="218">
        <v>8</v>
      </c>
      <c r="U24" s="218">
        <v>8</v>
      </c>
      <c r="V24" s="218">
        <v>8</v>
      </c>
      <c r="W24" s="218">
        <v>8</v>
      </c>
      <c r="X24" s="218">
        <v>6</v>
      </c>
      <c r="Y24" s="218">
        <v>8</v>
      </c>
      <c r="Z24" s="218">
        <v>8</v>
      </c>
      <c r="AA24" s="218">
        <v>8</v>
      </c>
      <c r="AB24" s="218">
        <v>8</v>
      </c>
      <c r="AC24" s="218">
        <v>8</v>
      </c>
      <c r="AD24" s="218">
        <v>8</v>
      </c>
      <c r="AE24" s="218">
        <v>8</v>
      </c>
      <c r="AF24" s="218">
        <v>8</v>
      </c>
      <c r="AG24" s="218">
        <v>8</v>
      </c>
      <c r="AH24" s="218">
        <v>8</v>
      </c>
      <c r="AI24" s="218">
        <v>8</v>
      </c>
      <c r="AJ24" s="218">
        <v>8</v>
      </c>
      <c r="AL24" s="218">
        <v>8</v>
      </c>
      <c r="AM24" s="218">
        <v>8</v>
      </c>
    </row>
    <row r="25" spans="1:39" ht="30" customHeight="1" thickBot="1" x14ac:dyDescent="0.25">
      <c r="A25" s="399" t="s">
        <v>120</v>
      </c>
      <c r="B25" s="219" t="s">
        <v>454</v>
      </c>
      <c r="C25" s="220">
        <v>10</v>
      </c>
      <c r="D25" s="247" t="s">
        <v>164</v>
      </c>
      <c r="E25" s="221">
        <v>4</v>
      </c>
      <c r="F25" s="221">
        <v>6</v>
      </c>
      <c r="G25" s="221">
        <v>0</v>
      </c>
      <c r="H25" s="247" t="s">
        <v>164</v>
      </c>
      <c r="I25" s="221">
        <v>0</v>
      </c>
      <c r="J25" s="247" t="s">
        <v>164</v>
      </c>
      <c r="K25" s="221">
        <v>10</v>
      </c>
      <c r="L25" s="247" t="s">
        <v>164</v>
      </c>
      <c r="M25" s="247" t="s">
        <v>164</v>
      </c>
      <c r="N25" s="221">
        <v>10</v>
      </c>
      <c r="O25" s="221">
        <v>6</v>
      </c>
      <c r="P25" s="221">
        <v>6</v>
      </c>
      <c r="Q25" s="247" t="s">
        <v>164</v>
      </c>
      <c r="R25" s="221">
        <v>0</v>
      </c>
      <c r="S25" s="221">
        <v>10</v>
      </c>
      <c r="T25" s="247" t="s">
        <v>164</v>
      </c>
      <c r="U25" s="247" t="s">
        <v>164</v>
      </c>
      <c r="V25" s="247" t="s">
        <v>164</v>
      </c>
      <c r="W25" s="247" t="s">
        <v>164</v>
      </c>
      <c r="X25" s="247" t="s">
        <v>164</v>
      </c>
      <c r="Y25" s="221">
        <v>4</v>
      </c>
      <c r="Z25" s="221">
        <v>10</v>
      </c>
      <c r="AA25" s="247" t="s">
        <v>164</v>
      </c>
      <c r="AB25" s="221">
        <v>0</v>
      </c>
      <c r="AC25" s="221">
        <v>4</v>
      </c>
      <c r="AD25" s="221">
        <v>10</v>
      </c>
      <c r="AE25" s="221">
        <v>8</v>
      </c>
      <c r="AF25" s="221">
        <v>10</v>
      </c>
      <c r="AG25" s="247" t="s">
        <v>164</v>
      </c>
      <c r="AH25" s="221">
        <v>10</v>
      </c>
      <c r="AI25" s="221">
        <v>6</v>
      </c>
      <c r="AJ25" s="247" t="s">
        <v>164</v>
      </c>
      <c r="AL25" s="221">
        <v>10</v>
      </c>
      <c r="AM25" s="221">
        <v>0</v>
      </c>
    </row>
    <row r="26" spans="1:39" ht="30" customHeight="1" thickBot="1" x14ac:dyDescent="0.25">
      <c r="A26" s="399"/>
      <c r="B26" s="219" t="s">
        <v>455</v>
      </c>
      <c r="C26" s="220">
        <v>10</v>
      </c>
      <c r="D26" s="221">
        <v>10</v>
      </c>
      <c r="E26" s="221">
        <v>10</v>
      </c>
      <c r="F26" s="221">
        <v>10</v>
      </c>
      <c r="G26" s="221">
        <v>0</v>
      </c>
      <c r="H26" s="221">
        <v>10</v>
      </c>
      <c r="I26" s="221">
        <v>10</v>
      </c>
      <c r="J26" s="221">
        <v>10</v>
      </c>
      <c r="K26" s="221">
        <v>10</v>
      </c>
      <c r="L26" s="221">
        <v>10</v>
      </c>
      <c r="M26" s="221">
        <v>10</v>
      </c>
      <c r="N26" s="221">
        <v>10</v>
      </c>
      <c r="O26" s="221">
        <v>10</v>
      </c>
      <c r="P26" s="221">
        <v>10</v>
      </c>
      <c r="Q26" s="221">
        <v>10</v>
      </c>
      <c r="R26" s="221">
        <v>10</v>
      </c>
      <c r="S26" s="221">
        <v>10</v>
      </c>
      <c r="T26" s="221">
        <v>10</v>
      </c>
      <c r="U26" s="221">
        <v>10</v>
      </c>
      <c r="V26" s="221">
        <v>10</v>
      </c>
      <c r="W26" s="221">
        <v>10</v>
      </c>
      <c r="X26" s="221">
        <v>5</v>
      </c>
      <c r="Y26" s="221">
        <v>10</v>
      </c>
      <c r="Z26" s="221">
        <v>10</v>
      </c>
      <c r="AA26" s="221">
        <v>10</v>
      </c>
      <c r="AB26" s="221">
        <v>10</v>
      </c>
      <c r="AC26" s="221">
        <v>10</v>
      </c>
      <c r="AD26" s="221">
        <v>10</v>
      </c>
      <c r="AE26" s="221">
        <v>10</v>
      </c>
      <c r="AF26" s="221">
        <v>10</v>
      </c>
      <c r="AG26" s="221">
        <v>10</v>
      </c>
      <c r="AH26" s="221">
        <v>10</v>
      </c>
      <c r="AI26" s="221">
        <v>10</v>
      </c>
      <c r="AJ26" s="221">
        <v>10</v>
      </c>
      <c r="AL26" s="247"/>
      <c r="AM26" s="221">
        <v>10</v>
      </c>
    </row>
    <row r="27" spans="1:39" ht="30" customHeight="1" thickBot="1" x14ac:dyDescent="0.25">
      <c r="A27" s="399"/>
      <c r="B27" s="219" t="s">
        <v>456</v>
      </c>
      <c r="C27" s="220">
        <v>5</v>
      </c>
      <c r="D27" s="221">
        <v>10</v>
      </c>
      <c r="E27" s="221">
        <v>10</v>
      </c>
      <c r="F27" s="221">
        <v>5</v>
      </c>
      <c r="G27" s="221">
        <v>0</v>
      </c>
      <c r="H27" s="221">
        <v>10</v>
      </c>
      <c r="I27" s="221">
        <v>10</v>
      </c>
      <c r="J27" s="221">
        <v>10</v>
      </c>
      <c r="K27" s="221">
        <v>10</v>
      </c>
      <c r="L27" s="221">
        <v>10</v>
      </c>
      <c r="M27" s="221">
        <v>10</v>
      </c>
      <c r="N27" s="221">
        <v>10</v>
      </c>
      <c r="O27" s="221">
        <v>10</v>
      </c>
      <c r="P27" s="221">
        <v>10</v>
      </c>
      <c r="Q27" s="221">
        <v>10</v>
      </c>
      <c r="R27" s="221">
        <v>10</v>
      </c>
      <c r="S27" s="221">
        <v>10</v>
      </c>
      <c r="T27" s="221">
        <v>10</v>
      </c>
      <c r="U27" s="221">
        <v>10</v>
      </c>
      <c r="V27" s="221">
        <v>10</v>
      </c>
      <c r="W27" s="221">
        <v>10</v>
      </c>
      <c r="X27" s="221">
        <v>10</v>
      </c>
      <c r="Y27" s="221">
        <v>10</v>
      </c>
      <c r="Z27" s="221">
        <v>10</v>
      </c>
      <c r="AA27" s="221">
        <v>10</v>
      </c>
      <c r="AB27" s="221">
        <v>10</v>
      </c>
      <c r="AC27" s="221">
        <v>10</v>
      </c>
      <c r="AD27" s="221">
        <v>10</v>
      </c>
      <c r="AE27" s="221">
        <v>10</v>
      </c>
      <c r="AF27" s="221">
        <v>10</v>
      </c>
      <c r="AG27" s="221">
        <v>10</v>
      </c>
      <c r="AH27" s="221">
        <v>10</v>
      </c>
      <c r="AI27" s="221">
        <v>10</v>
      </c>
      <c r="AJ27" s="221">
        <v>10</v>
      </c>
      <c r="AL27" s="247"/>
      <c r="AM27" s="221">
        <v>5</v>
      </c>
    </row>
    <row r="28" spans="1:39" ht="30" customHeight="1" thickBot="1" x14ac:dyDescent="0.25">
      <c r="A28" s="399"/>
      <c r="B28" s="219" t="s">
        <v>453</v>
      </c>
      <c r="C28" s="221">
        <v>0</v>
      </c>
      <c r="D28" s="221">
        <v>0</v>
      </c>
      <c r="E28" s="221">
        <v>0</v>
      </c>
      <c r="F28" s="221">
        <v>10</v>
      </c>
      <c r="G28" s="221">
        <v>10</v>
      </c>
      <c r="H28" s="221">
        <v>10</v>
      </c>
      <c r="I28" s="221">
        <v>10</v>
      </c>
      <c r="J28" s="221">
        <v>10</v>
      </c>
      <c r="K28" s="221">
        <v>0</v>
      </c>
      <c r="L28" s="221">
        <v>0</v>
      </c>
      <c r="M28" s="221">
        <v>0</v>
      </c>
      <c r="N28" s="221">
        <v>10</v>
      </c>
      <c r="O28" s="221">
        <v>5</v>
      </c>
      <c r="P28" s="221">
        <v>10</v>
      </c>
      <c r="Q28" s="221">
        <v>5</v>
      </c>
      <c r="R28" s="221">
        <v>10</v>
      </c>
      <c r="S28" s="221">
        <v>10</v>
      </c>
      <c r="T28" s="221">
        <v>5</v>
      </c>
      <c r="U28" s="221">
        <v>0</v>
      </c>
      <c r="V28" s="221">
        <v>5</v>
      </c>
      <c r="W28" s="221">
        <v>10</v>
      </c>
      <c r="X28" s="221">
        <v>10</v>
      </c>
      <c r="Y28" s="221">
        <v>0</v>
      </c>
      <c r="Z28" s="221">
        <v>10</v>
      </c>
      <c r="AA28" s="221">
        <v>10</v>
      </c>
      <c r="AB28" s="221">
        <v>10</v>
      </c>
      <c r="AC28" s="221">
        <v>5</v>
      </c>
      <c r="AD28" s="221">
        <v>10</v>
      </c>
      <c r="AE28" s="221">
        <v>5</v>
      </c>
      <c r="AF28" s="221">
        <v>10</v>
      </c>
      <c r="AG28" s="221">
        <v>10</v>
      </c>
      <c r="AH28" s="221">
        <v>5</v>
      </c>
      <c r="AI28" s="221">
        <v>5</v>
      </c>
      <c r="AJ28" s="221">
        <v>10</v>
      </c>
      <c r="AL28" s="221">
        <v>0</v>
      </c>
      <c r="AM28" s="221">
        <v>0</v>
      </c>
    </row>
    <row r="29" spans="1:39" ht="30" customHeight="1" thickBot="1" x14ac:dyDescent="0.25">
      <c r="A29" s="395" t="s">
        <v>124</v>
      </c>
      <c r="B29" s="222" t="s">
        <v>123</v>
      </c>
      <c r="C29" s="223">
        <v>8</v>
      </c>
      <c r="D29" s="224">
        <v>8</v>
      </c>
      <c r="E29" s="247" t="s">
        <v>164</v>
      </c>
      <c r="F29" s="224">
        <v>4</v>
      </c>
      <c r="G29" s="247" t="s">
        <v>164</v>
      </c>
      <c r="H29" s="247" t="s">
        <v>164</v>
      </c>
      <c r="I29" s="224">
        <v>8</v>
      </c>
      <c r="J29" s="247" t="s">
        <v>164</v>
      </c>
      <c r="K29" s="224">
        <v>8</v>
      </c>
      <c r="L29" s="224">
        <v>8</v>
      </c>
      <c r="M29" s="247" t="s">
        <v>164</v>
      </c>
      <c r="N29" s="224">
        <v>8</v>
      </c>
      <c r="O29" s="247" t="s">
        <v>164</v>
      </c>
      <c r="P29" s="224">
        <v>0</v>
      </c>
      <c r="Q29" s="224">
        <v>6</v>
      </c>
      <c r="R29" s="224">
        <v>0</v>
      </c>
      <c r="S29" s="247" t="s">
        <v>164</v>
      </c>
      <c r="T29" s="224">
        <v>8</v>
      </c>
      <c r="U29" s="247" t="s">
        <v>164</v>
      </c>
      <c r="V29" s="224">
        <v>8</v>
      </c>
      <c r="W29" s="224">
        <v>8</v>
      </c>
      <c r="X29" s="247" t="s">
        <v>164</v>
      </c>
      <c r="Y29" s="224">
        <v>6</v>
      </c>
      <c r="Z29" s="224">
        <v>8</v>
      </c>
      <c r="AA29" s="224">
        <v>8</v>
      </c>
      <c r="AB29" s="224">
        <v>8</v>
      </c>
      <c r="AC29" s="224">
        <v>4</v>
      </c>
      <c r="AD29" s="224">
        <v>8</v>
      </c>
      <c r="AE29" s="224">
        <v>8</v>
      </c>
      <c r="AF29" s="247" t="s">
        <v>164</v>
      </c>
      <c r="AG29" s="224">
        <v>8</v>
      </c>
      <c r="AH29" s="247" t="s">
        <v>164</v>
      </c>
      <c r="AI29" s="224">
        <v>8</v>
      </c>
      <c r="AJ29" s="224">
        <v>2</v>
      </c>
      <c r="AL29" s="247"/>
      <c r="AM29" s="224">
        <v>2</v>
      </c>
    </row>
    <row r="30" spans="1:39" ht="30" customHeight="1" thickBot="1" x14ac:dyDescent="0.25">
      <c r="A30" s="395"/>
      <c r="B30" s="222" t="s">
        <v>125</v>
      </c>
      <c r="C30" s="223">
        <v>8</v>
      </c>
      <c r="D30" s="224">
        <v>8</v>
      </c>
      <c r="E30" s="224">
        <v>8</v>
      </c>
      <c r="F30" s="224">
        <v>6</v>
      </c>
      <c r="G30" s="224">
        <v>8</v>
      </c>
      <c r="H30" s="224">
        <v>8</v>
      </c>
      <c r="I30" s="224">
        <v>8</v>
      </c>
      <c r="J30" s="224">
        <v>8</v>
      </c>
      <c r="K30" s="224">
        <v>8</v>
      </c>
      <c r="L30" s="224">
        <v>8</v>
      </c>
      <c r="M30" s="224">
        <v>8</v>
      </c>
      <c r="N30" s="224">
        <v>8</v>
      </c>
      <c r="O30" s="224">
        <v>8</v>
      </c>
      <c r="P30" s="224">
        <v>8</v>
      </c>
      <c r="Q30" s="224">
        <v>8</v>
      </c>
      <c r="R30" s="224">
        <v>8</v>
      </c>
      <c r="S30" s="224">
        <v>8</v>
      </c>
      <c r="T30" s="224">
        <v>8</v>
      </c>
      <c r="U30" s="224">
        <v>8</v>
      </c>
      <c r="V30" s="224">
        <v>8</v>
      </c>
      <c r="W30" s="224">
        <v>8</v>
      </c>
      <c r="X30" s="224">
        <v>4</v>
      </c>
      <c r="Y30" s="224">
        <v>8</v>
      </c>
      <c r="Z30" s="224">
        <v>8</v>
      </c>
      <c r="AA30" s="224">
        <v>6</v>
      </c>
      <c r="AB30" s="224">
        <v>8</v>
      </c>
      <c r="AC30" s="224">
        <v>8</v>
      </c>
      <c r="AD30" s="224">
        <v>8</v>
      </c>
      <c r="AE30" s="224">
        <v>8</v>
      </c>
      <c r="AF30" s="224">
        <v>8</v>
      </c>
      <c r="AG30" s="224">
        <v>8</v>
      </c>
      <c r="AH30" s="224">
        <v>8</v>
      </c>
      <c r="AI30" s="224">
        <v>8</v>
      </c>
      <c r="AJ30" s="224">
        <v>4</v>
      </c>
      <c r="AL30" s="247"/>
      <c r="AM30" s="224">
        <v>6</v>
      </c>
    </row>
    <row r="31" spans="1:39" ht="30" customHeight="1" thickBot="1" x14ac:dyDescent="0.25">
      <c r="A31" s="395"/>
      <c r="B31" s="222" t="s">
        <v>126</v>
      </c>
      <c r="C31" s="223">
        <v>8</v>
      </c>
      <c r="D31" s="224">
        <v>8</v>
      </c>
      <c r="E31" s="224">
        <v>4</v>
      </c>
      <c r="F31" s="224">
        <v>2</v>
      </c>
      <c r="G31" s="224">
        <v>8</v>
      </c>
      <c r="H31" s="224">
        <v>6</v>
      </c>
      <c r="I31" s="224">
        <v>8</v>
      </c>
      <c r="J31" s="224">
        <v>4</v>
      </c>
      <c r="K31" s="224">
        <v>4</v>
      </c>
      <c r="L31" s="224">
        <v>0</v>
      </c>
      <c r="M31" s="224">
        <v>4</v>
      </c>
      <c r="N31" s="224">
        <v>6</v>
      </c>
      <c r="O31" s="224">
        <v>6</v>
      </c>
      <c r="P31" s="224">
        <v>4</v>
      </c>
      <c r="Q31" s="224">
        <v>4</v>
      </c>
      <c r="R31" s="224">
        <v>6</v>
      </c>
      <c r="S31" s="224">
        <v>6</v>
      </c>
      <c r="T31" s="224">
        <v>8</v>
      </c>
      <c r="U31" s="224">
        <v>8</v>
      </c>
      <c r="V31" s="224">
        <v>6</v>
      </c>
      <c r="W31" s="224">
        <v>8</v>
      </c>
      <c r="X31" s="224">
        <v>0</v>
      </c>
      <c r="Y31" s="224">
        <v>4</v>
      </c>
      <c r="Z31" s="224">
        <v>8</v>
      </c>
      <c r="AA31" s="224">
        <v>0</v>
      </c>
      <c r="AB31" s="224">
        <v>4</v>
      </c>
      <c r="AC31" s="224">
        <v>2</v>
      </c>
      <c r="AD31" s="224">
        <v>6</v>
      </c>
      <c r="AE31" s="224">
        <v>8</v>
      </c>
      <c r="AF31" s="224">
        <v>4</v>
      </c>
      <c r="AG31" s="224">
        <v>4</v>
      </c>
      <c r="AH31" s="224">
        <v>6</v>
      </c>
      <c r="AI31" s="224">
        <v>6</v>
      </c>
      <c r="AJ31" s="224">
        <v>2</v>
      </c>
      <c r="AL31" s="247"/>
      <c r="AM31" s="224">
        <v>6</v>
      </c>
    </row>
    <row r="32" spans="1:39" ht="30" customHeight="1" thickBot="1" x14ac:dyDescent="0.25">
      <c r="A32" s="395"/>
      <c r="B32" s="222" t="s">
        <v>127</v>
      </c>
      <c r="C32" s="223">
        <v>8</v>
      </c>
      <c r="D32" s="224">
        <v>2</v>
      </c>
      <c r="E32" s="224">
        <v>8</v>
      </c>
      <c r="F32" s="224">
        <v>4</v>
      </c>
      <c r="G32" s="224">
        <v>8</v>
      </c>
      <c r="H32" s="224">
        <v>8</v>
      </c>
      <c r="I32" s="224">
        <v>6</v>
      </c>
      <c r="J32" s="224">
        <v>4</v>
      </c>
      <c r="K32" s="224">
        <v>8</v>
      </c>
      <c r="L32" s="224">
        <v>6</v>
      </c>
      <c r="M32" s="224">
        <v>8</v>
      </c>
      <c r="N32" s="224">
        <v>6</v>
      </c>
      <c r="O32" s="224">
        <v>8</v>
      </c>
      <c r="P32" s="224">
        <v>6</v>
      </c>
      <c r="Q32" s="224">
        <v>8</v>
      </c>
      <c r="R32" s="224">
        <v>8</v>
      </c>
      <c r="S32" s="224">
        <v>6</v>
      </c>
      <c r="T32" s="224">
        <v>8</v>
      </c>
      <c r="U32" s="224">
        <v>8</v>
      </c>
      <c r="V32" s="224">
        <v>2</v>
      </c>
      <c r="W32" s="224">
        <v>6</v>
      </c>
      <c r="X32" s="224">
        <v>6</v>
      </c>
      <c r="Y32" s="224">
        <v>8</v>
      </c>
      <c r="Z32" s="224">
        <v>6</v>
      </c>
      <c r="AA32" s="224">
        <v>2</v>
      </c>
      <c r="AB32" s="224">
        <v>4</v>
      </c>
      <c r="AC32" s="224">
        <v>6</v>
      </c>
      <c r="AD32" s="224">
        <v>8</v>
      </c>
      <c r="AE32" s="224">
        <v>8</v>
      </c>
      <c r="AF32" s="224">
        <v>4</v>
      </c>
      <c r="AG32" s="224">
        <v>2</v>
      </c>
      <c r="AH32" s="224">
        <v>6</v>
      </c>
      <c r="AI32" s="224">
        <v>6</v>
      </c>
      <c r="AJ32" s="224">
        <v>8</v>
      </c>
      <c r="AL32" s="247"/>
      <c r="AM32" s="224">
        <v>6</v>
      </c>
    </row>
    <row r="33" spans="1:39" ht="30" customHeight="1" thickBot="1" x14ac:dyDescent="0.25">
      <c r="A33" s="394" t="s">
        <v>429</v>
      </c>
      <c r="B33" s="226" t="s">
        <v>457</v>
      </c>
      <c r="C33" s="227">
        <v>8</v>
      </c>
      <c r="D33" s="227">
        <v>8</v>
      </c>
      <c r="E33" s="227">
        <v>8</v>
      </c>
      <c r="F33" s="227">
        <v>8</v>
      </c>
      <c r="G33" s="227">
        <v>8</v>
      </c>
      <c r="H33" s="227">
        <v>8</v>
      </c>
      <c r="I33" s="227">
        <v>8</v>
      </c>
      <c r="J33" s="227">
        <v>8</v>
      </c>
      <c r="K33" s="227">
        <v>8</v>
      </c>
      <c r="L33" s="227">
        <v>8</v>
      </c>
      <c r="M33" s="227">
        <v>8</v>
      </c>
      <c r="N33" s="227">
        <v>10</v>
      </c>
      <c r="O33" s="227">
        <v>10</v>
      </c>
      <c r="P33" s="227">
        <v>8</v>
      </c>
      <c r="Q33" s="227">
        <v>10</v>
      </c>
      <c r="R33" s="227">
        <v>8</v>
      </c>
      <c r="S33" s="227">
        <v>8</v>
      </c>
      <c r="T33" s="227">
        <v>8</v>
      </c>
      <c r="U33" s="227">
        <v>8</v>
      </c>
      <c r="V33" s="227">
        <v>8</v>
      </c>
      <c r="W33" s="227">
        <v>8</v>
      </c>
      <c r="X33" s="227">
        <v>8</v>
      </c>
      <c r="Y33" s="227">
        <v>8</v>
      </c>
      <c r="Z33" s="227">
        <v>10</v>
      </c>
      <c r="AA33" s="227">
        <v>8</v>
      </c>
      <c r="AB33" s="227">
        <v>8</v>
      </c>
      <c r="AC33" s="227">
        <v>8</v>
      </c>
      <c r="AD33" s="227">
        <v>8</v>
      </c>
      <c r="AE33" s="227">
        <v>8</v>
      </c>
      <c r="AF33" s="227">
        <v>8</v>
      </c>
      <c r="AG33" s="227">
        <v>8</v>
      </c>
      <c r="AH33" s="227">
        <v>8</v>
      </c>
      <c r="AI33" s="227">
        <v>8</v>
      </c>
      <c r="AJ33" s="227">
        <v>8</v>
      </c>
      <c r="AL33" s="227">
        <v>10</v>
      </c>
      <c r="AM33" s="227">
        <v>10</v>
      </c>
    </row>
    <row r="34" spans="1:39" ht="30" customHeight="1" thickBot="1" x14ac:dyDescent="0.25">
      <c r="A34" s="394"/>
      <c r="B34" s="226" t="s">
        <v>458</v>
      </c>
      <c r="C34" s="227">
        <v>8</v>
      </c>
      <c r="D34" s="227">
        <v>8</v>
      </c>
      <c r="E34" s="227">
        <v>8</v>
      </c>
      <c r="F34" s="227">
        <v>8</v>
      </c>
      <c r="G34" s="227">
        <v>8</v>
      </c>
      <c r="H34" s="227">
        <v>8</v>
      </c>
      <c r="I34" s="227">
        <v>0</v>
      </c>
      <c r="J34" s="227">
        <v>0</v>
      </c>
      <c r="K34" s="227">
        <v>8</v>
      </c>
      <c r="L34" s="227">
        <v>8</v>
      </c>
      <c r="M34" s="227">
        <v>8</v>
      </c>
      <c r="N34" s="227">
        <v>10</v>
      </c>
      <c r="O34" s="227">
        <v>10</v>
      </c>
      <c r="P34" s="227">
        <v>0</v>
      </c>
      <c r="Q34" s="227">
        <v>6</v>
      </c>
      <c r="R34" s="227">
        <v>6</v>
      </c>
      <c r="S34" s="227">
        <v>6</v>
      </c>
      <c r="T34" s="227">
        <v>6</v>
      </c>
      <c r="U34" s="227">
        <v>10</v>
      </c>
      <c r="V34" s="227">
        <v>6</v>
      </c>
      <c r="W34" s="227">
        <v>6</v>
      </c>
      <c r="X34" s="227">
        <v>6</v>
      </c>
      <c r="Y34" s="227">
        <v>6</v>
      </c>
      <c r="Z34" s="227">
        <v>10</v>
      </c>
      <c r="AA34" s="227">
        <v>10</v>
      </c>
      <c r="AB34" s="227">
        <v>8</v>
      </c>
      <c r="AC34" s="227">
        <v>6</v>
      </c>
      <c r="AD34" s="247" t="s">
        <v>164</v>
      </c>
      <c r="AE34" s="227">
        <v>6</v>
      </c>
      <c r="AF34" s="227">
        <v>6</v>
      </c>
      <c r="AG34" s="227">
        <v>6</v>
      </c>
      <c r="AH34" s="227">
        <v>8</v>
      </c>
      <c r="AI34" s="227">
        <v>8</v>
      </c>
      <c r="AJ34" s="227">
        <v>8</v>
      </c>
      <c r="AL34" s="227">
        <v>6</v>
      </c>
      <c r="AM34" s="227">
        <v>10</v>
      </c>
    </row>
    <row r="35" spans="1:39" ht="30" customHeight="1" thickBot="1" x14ac:dyDescent="0.25">
      <c r="A35" s="394"/>
      <c r="B35" s="226" t="s">
        <v>459</v>
      </c>
      <c r="C35" s="227">
        <v>6</v>
      </c>
      <c r="D35" s="227">
        <v>6</v>
      </c>
      <c r="E35" s="227">
        <v>6</v>
      </c>
      <c r="F35" s="227">
        <v>6</v>
      </c>
      <c r="G35" s="227">
        <v>10</v>
      </c>
      <c r="H35" s="227">
        <v>10</v>
      </c>
      <c r="I35" s="227">
        <v>6</v>
      </c>
      <c r="J35" s="227">
        <v>6</v>
      </c>
      <c r="K35" s="227">
        <v>8</v>
      </c>
      <c r="L35" s="227">
        <v>8</v>
      </c>
      <c r="M35" s="227">
        <v>8</v>
      </c>
      <c r="N35" s="227">
        <v>10</v>
      </c>
      <c r="O35" s="227">
        <v>10</v>
      </c>
      <c r="P35" s="227">
        <v>0</v>
      </c>
      <c r="Q35" s="227">
        <v>0</v>
      </c>
      <c r="R35" s="227">
        <v>8</v>
      </c>
      <c r="S35" s="227">
        <v>8</v>
      </c>
      <c r="T35" s="227">
        <v>8</v>
      </c>
      <c r="U35" s="227">
        <v>10</v>
      </c>
      <c r="V35" s="227">
        <v>6</v>
      </c>
      <c r="W35" s="227">
        <v>6</v>
      </c>
      <c r="X35" s="227">
        <v>6</v>
      </c>
      <c r="Y35" s="227">
        <v>6</v>
      </c>
      <c r="Z35" s="227">
        <v>0</v>
      </c>
      <c r="AA35" s="227">
        <v>6</v>
      </c>
      <c r="AB35" s="227">
        <v>10</v>
      </c>
      <c r="AC35" s="227">
        <v>0</v>
      </c>
      <c r="AD35" s="247" t="s">
        <v>164</v>
      </c>
      <c r="AE35" s="227">
        <v>10</v>
      </c>
      <c r="AF35" s="227">
        <v>10</v>
      </c>
      <c r="AG35" s="227">
        <v>10</v>
      </c>
      <c r="AH35" s="227">
        <v>8</v>
      </c>
      <c r="AI35" s="227">
        <v>8</v>
      </c>
      <c r="AJ35" s="227">
        <v>6</v>
      </c>
      <c r="AL35" s="227">
        <v>0</v>
      </c>
      <c r="AM35" s="227">
        <v>0</v>
      </c>
    </row>
    <row r="36" spans="1:39" s="12" customFormat="1" ht="29.25" customHeight="1" thickBot="1" x14ac:dyDescent="0.25">
      <c r="B36" s="225" t="s">
        <v>42</v>
      </c>
      <c r="C36" s="10">
        <f t="shared" ref="C36:AJ36" si="0">SUM(C3:C35)</f>
        <v>138</v>
      </c>
      <c r="D36" s="10">
        <f t="shared" si="0"/>
        <v>122</v>
      </c>
      <c r="E36" s="10">
        <f t="shared" si="0"/>
        <v>126</v>
      </c>
      <c r="F36" s="10">
        <f t="shared" si="0"/>
        <v>138</v>
      </c>
      <c r="G36" s="10">
        <f t="shared" si="0"/>
        <v>120</v>
      </c>
      <c r="H36" s="10">
        <f t="shared" si="0"/>
        <v>144</v>
      </c>
      <c r="I36" s="10">
        <f t="shared" si="0"/>
        <v>134</v>
      </c>
      <c r="J36" s="10">
        <f t="shared" si="0"/>
        <v>122</v>
      </c>
      <c r="K36" s="10">
        <f t="shared" si="0"/>
        <v>143</v>
      </c>
      <c r="L36" s="10">
        <f t="shared" si="0"/>
        <v>132</v>
      </c>
      <c r="M36" s="10">
        <f t="shared" si="0"/>
        <v>134</v>
      </c>
      <c r="N36" s="10">
        <f t="shared" si="0"/>
        <v>166</v>
      </c>
      <c r="O36" s="10">
        <f t="shared" si="0"/>
        <v>147</v>
      </c>
      <c r="P36" s="10">
        <f t="shared" si="0"/>
        <v>131</v>
      </c>
      <c r="Q36" s="10">
        <f t="shared" si="0"/>
        <v>135</v>
      </c>
      <c r="R36" s="10">
        <f t="shared" si="0"/>
        <v>142</v>
      </c>
      <c r="S36" s="10">
        <f t="shared" si="0"/>
        <v>149</v>
      </c>
      <c r="T36" s="10">
        <f t="shared" si="0"/>
        <v>150</v>
      </c>
      <c r="U36" s="10">
        <f t="shared" si="0"/>
        <v>130</v>
      </c>
      <c r="V36" s="10">
        <f t="shared" si="0"/>
        <v>135</v>
      </c>
      <c r="W36" s="10">
        <f t="shared" si="0"/>
        <v>149</v>
      </c>
      <c r="X36" s="10">
        <f t="shared" si="0"/>
        <v>117</v>
      </c>
      <c r="Y36" s="10">
        <f t="shared" si="0"/>
        <v>139</v>
      </c>
      <c r="Z36" s="10">
        <f t="shared" si="0"/>
        <v>157</v>
      </c>
      <c r="AA36" s="10">
        <f t="shared" si="0"/>
        <v>113</v>
      </c>
      <c r="AB36" s="10">
        <f t="shared" si="0"/>
        <v>146</v>
      </c>
      <c r="AC36" s="10">
        <f t="shared" si="0"/>
        <v>116.5</v>
      </c>
      <c r="AD36" s="10">
        <f t="shared" si="0"/>
        <v>150</v>
      </c>
      <c r="AE36" s="11">
        <f t="shared" si="0"/>
        <v>151.5</v>
      </c>
      <c r="AF36" s="11">
        <f t="shared" si="0"/>
        <v>142.5</v>
      </c>
      <c r="AG36" s="11">
        <f t="shared" si="0"/>
        <v>132.5</v>
      </c>
      <c r="AH36" s="11">
        <f t="shared" si="0"/>
        <v>149</v>
      </c>
      <c r="AI36" s="11">
        <f t="shared" si="0"/>
        <v>143</v>
      </c>
      <c r="AJ36" s="11">
        <f t="shared" si="0"/>
        <v>137.19999999999999</v>
      </c>
      <c r="AL36" s="10">
        <f>SUM(AL3:AL35)</f>
        <v>85</v>
      </c>
      <c r="AM36" s="10">
        <f>SUM(AM3:AM35)</f>
        <v>111</v>
      </c>
    </row>
    <row r="37" spans="1:39" s="12" customFormat="1" ht="29.25" customHeight="1" thickBot="1" x14ac:dyDescent="0.25">
      <c r="B37" s="226" t="s">
        <v>430</v>
      </c>
      <c r="C37" s="229">
        <v>2</v>
      </c>
      <c r="D37" s="229">
        <v>2</v>
      </c>
      <c r="E37" s="229">
        <v>2</v>
      </c>
      <c r="F37" s="229">
        <v>2</v>
      </c>
      <c r="G37" s="229">
        <v>2</v>
      </c>
      <c r="H37" s="229">
        <v>2</v>
      </c>
      <c r="I37" s="229">
        <v>2</v>
      </c>
      <c r="J37" s="229">
        <v>2</v>
      </c>
      <c r="K37" s="229">
        <v>6</v>
      </c>
      <c r="L37" s="229">
        <v>6</v>
      </c>
      <c r="M37" s="229">
        <v>6</v>
      </c>
      <c r="N37" s="229">
        <v>6</v>
      </c>
      <c r="O37" s="229">
        <v>6</v>
      </c>
      <c r="P37" s="229">
        <v>2</v>
      </c>
      <c r="Q37" s="229">
        <v>2</v>
      </c>
      <c r="R37" s="229">
        <v>4</v>
      </c>
      <c r="S37" s="229">
        <v>4</v>
      </c>
      <c r="T37" s="229">
        <v>4</v>
      </c>
      <c r="U37" s="229">
        <v>2</v>
      </c>
      <c r="V37" s="229">
        <v>2</v>
      </c>
      <c r="W37" s="229">
        <v>2</v>
      </c>
      <c r="X37" s="229">
        <v>2</v>
      </c>
      <c r="Y37" s="229">
        <v>2</v>
      </c>
      <c r="Z37" s="229">
        <v>2</v>
      </c>
      <c r="AA37" s="229">
        <v>0</v>
      </c>
      <c r="AB37" s="229">
        <v>6</v>
      </c>
      <c r="AC37" s="229">
        <v>2</v>
      </c>
      <c r="AD37" s="229">
        <v>2</v>
      </c>
      <c r="AE37" s="229">
        <v>2</v>
      </c>
      <c r="AF37" s="229">
        <v>2</v>
      </c>
      <c r="AG37" s="229">
        <v>2</v>
      </c>
      <c r="AH37" s="229">
        <v>2</v>
      </c>
      <c r="AI37" s="229">
        <v>2</v>
      </c>
      <c r="AJ37" s="229">
        <v>2</v>
      </c>
      <c r="AL37" s="229">
        <v>2</v>
      </c>
      <c r="AM37" s="229">
        <v>2</v>
      </c>
    </row>
    <row r="38" spans="1:39" s="12" customFormat="1" ht="29.25" customHeight="1" x14ac:dyDescent="0.2">
      <c r="B38" s="9" t="s">
        <v>433</v>
      </c>
      <c r="C38" s="230"/>
      <c r="D38" s="230"/>
      <c r="E38" s="230"/>
      <c r="F38" s="230"/>
      <c r="G38" s="230"/>
      <c r="H38" s="230"/>
      <c r="I38" s="230"/>
      <c r="J38" s="230"/>
      <c r="K38" s="230"/>
      <c r="L38" s="230"/>
      <c r="M38" s="230"/>
      <c r="N38" s="230"/>
      <c r="O38" s="230"/>
      <c r="P38" s="230"/>
      <c r="Q38" s="230"/>
      <c r="R38" s="230"/>
      <c r="S38" s="230"/>
      <c r="T38" s="230"/>
      <c r="U38" s="242">
        <v>2</v>
      </c>
      <c r="V38" s="230"/>
      <c r="W38" s="230"/>
      <c r="X38" s="230"/>
      <c r="Y38" s="230"/>
      <c r="Z38" s="242"/>
      <c r="AA38" s="230"/>
      <c r="AB38" s="230"/>
      <c r="AC38" s="230"/>
      <c r="AD38" s="230"/>
      <c r="AE38" s="231"/>
      <c r="AF38" s="231"/>
      <c r="AG38" s="231"/>
      <c r="AH38" s="231"/>
      <c r="AI38" s="231"/>
      <c r="AJ38" s="231"/>
      <c r="AL38" s="230"/>
      <c r="AM38" s="230"/>
    </row>
    <row r="39" spans="1:39" s="12" customFormat="1" ht="29.25" customHeight="1" x14ac:dyDescent="0.2">
      <c r="B39" s="9" t="s">
        <v>432</v>
      </c>
      <c r="C39" s="230">
        <f>SUM(C36:C37)</f>
        <v>140</v>
      </c>
      <c r="D39" s="230">
        <f t="shared" ref="D39:T39" si="1">SUM(D36:D37)</f>
        <v>124</v>
      </c>
      <c r="E39" s="230">
        <f t="shared" si="1"/>
        <v>128</v>
      </c>
      <c r="F39" s="230">
        <f t="shared" si="1"/>
        <v>140</v>
      </c>
      <c r="G39" s="230">
        <f t="shared" si="1"/>
        <v>122</v>
      </c>
      <c r="H39" s="230">
        <f t="shared" si="1"/>
        <v>146</v>
      </c>
      <c r="I39" s="230">
        <f t="shared" si="1"/>
        <v>136</v>
      </c>
      <c r="J39" s="230">
        <f t="shared" si="1"/>
        <v>124</v>
      </c>
      <c r="K39" s="230">
        <f t="shared" si="1"/>
        <v>149</v>
      </c>
      <c r="L39" s="230">
        <f t="shared" si="1"/>
        <v>138</v>
      </c>
      <c r="M39" s="230">
        <f t="shared" si="1"/>
        <v>140</v>
      </c>
      <c r="N39" s="230">
        <f t="shared" si="1"/>
        <v>172</v>
      </c>
      <c r="O39" s="230">
        <f t="shared" si="1"/>
        <v>153</v>
      </c>
      <c r="P39" s="230">
        <v>133</v>
      </c>
      <c r="Q39" s="230">
        <f t="shared" si="1"/>
        <v>137</v>
      </c>
      <c r="R39" s="230">
        <f t="shared" si="1"/>
        <v>146</v>
      </c>
      <c r="S39" s="230">
        <f t="shared" si="1"/>
        <v>153</v>
      </c>
      <c r="T39" s="230">
        <f t="shared" si="1"/>
        <v>154</v>
      </c>
      <c r="U39" s="230">
        <v>130</v>
      </c>
      <c r="V39" s="230">
        <f t="shared" ref="V39:AJ39" si="2">SUM(V36:V37)</f>
        <v>137</v>
      </c>
      <c r="W39" s="230">
        <f t="shared" si="2"/>
        <v>151</v>
      </c>
      <c r="X39" s="230">
        <f t="shared" si="2"/>
        <v>119</v>
      </c>
      <c r="Y39" s="230">
        <f t="shared" si="2"/>
        <v>141</v>
      </c>
      <c r="Z39" s="230">
        <f t="shared" si="2"/>
        <v>159</v>
      </c>
      <c r="AA39" s="230">
        <f t="shared" si="2"/>
        <v>113</v>
      </c>
      <c r="AB39" s="230">
        <f t="shared" si="2"/>
        <v>152</v>
      </c>
      <c r="AC39" s="230">
        <v>118.5</v>
      </c>
      <c r="AD39" s="230">
        <f t="shared" si="2"/>
        <v>152</v>
      </c>
      <c r="AE39" s="231">
        <f t="shared" si="2"/>
        <v>153.5</v>
      </c>
      <c r="AF39" s="231">
        <f t="shared" si="2"/>
        <v>144.5</v>
      </c>
      <c r="AG39" s="231">
        <f t="shared" si="2"/>
        <v>134.5</v>
      </c>
      <c r="AH39" s="231">
        <f t="shared" si="2"/>
        <v>151</v>
      </c>
      <c r="AI39" s="231">
        <f t="shared" si="2"/>
        <v>145</v>
      </c>
      <c r="AJ39" s="231">
        <f t="shared" si="2"/>
        <v>139.19999999999999</v>
      </c>
      <c r="AL39" s="230">
        <f>SUM(AL36:AL37)</f>
        <v>87</v>
      </c>
      <c r="AM39" s="230">
        <f>SUM(AM36:AM37)</f>
        <v>113</v>
      </c>
    </row>
    <row r="40" spans="1:39" s="205" customFormat="1" ht="33.75" customHeight="1" x14ac:dyDescent="0.2">
      <c r="A40" s="12"/>
      <c r="B40" s="9" t="s">
        <v>43</v>
      </c>
      <c r="C40" s="79">
        <v>192</v>
      </c>
      <c r="D40" s="79">
        <v>182</v>
      </c>
      <c r="E40" s="79">
        <v>184</v>
      </c>
      <c r="F40" s="79">
        <v>192</v>
      </c>
      <c r="G40" s="79">
        <v>184</v>
      </c>
      <c r="H40" s="79">
        <v>174</v>
      </c>
      <c r="I40" s="79">
        <v>192</v>
      </c>
      <c r="J40" s="79">
        <v>174</v>
      </c>
      <c r="K40" s="79">
        <v>192</v>
      </c>
      <c r="L40" s="79">
        <v>182</v>
      </c>
      <c r="M40" s="79">
        <v>174</v>
      </c>
      <c r="N40" s="79">
        <v>192</v>
      </c>
      <c r="O40" s="79">
        <v>184</v>
      </c>
      <c r="P40" s="79">
        <v>192</v>
      </c>
      <c r="Q40" s="79">
        <v>182</v>
      </c>
      <c r="R40" s="79">
        <v>192</v>
      </c>
      <c r="S40" s="79">
        <v>184</v>
      </c>
      <c r="T40" s="79">
        <v>182</v>
      </c>
      <c r="U40" s="79">
        <v>174</v>
      </c>
      <c r="V40" s="79">
        <v>182</v>
      </c>
      <c r="W40" s="79">
        <v>182</v>
      </c>
      <c r="X40" s="79">
        <v>164</v>
      </c>
      <c r="Y40" s="79">
        <v>192</v>
      </c>
      <c r="Z40" s="79">
        <v>192</v>
      </c>
      <c r="AA40" s="79">
        <v>182</v>
      </c>
      <c r="AB40" s="79">
        <v>192</v>
      </c>
      <c r="AC40" s="79">
        <v>192</v>
      </c>
      <c r="AD40" s="79">
        <v>172</v>
      </c>
      <c r="AE40" s="79">
        <v>192</v>
      </c>
      <c r="AF40" s="79">
        <v>184</v>
      </c>
      <c r="AG40" s="79">
        <v>182</v>
      </c>
      <c r="AH40" s="79">
        <v>184</v>
      </c>
      <c r="AI40" s="79">
        <v>192</v>
      </c>
      <c r="AJ40" s="79">
        <v>182</v>
      </c>
      <c r="AL40" s="79">
        <v>187</v>
      </c>
      <c r="AM40" s="79">
        <v>192</v>
      </c>
    </row>
    <row r="41" spans="1:39" s="14" customFormat="1" ht="36.75" customHeight="1" thickBot="1" x14ac:dyDescent="0.25">
      <c r="B41" s="13" t="s">
        <v>50</v>
      </c>
      <c r="C41" s="90">
        <f>SUM(C39/C40)</f>
        <v>0.72916666666666663</v>
      </c>
      <c r="D41" s="90">
        <f t="shared" ref="D41:U41" si="3">SUM(D39/D40)</f>
        <v>0.68131868131868134</v>
      </c>
      <c r="E41" s="90">
        <f t="shared" si="3"/>
        <v>0.69565217391304346</v>
      </c>
      <c r="F41" s="90">
        <f t="shared" si="3"/>
        <v>0.72916666666666663</v>
      </c>
      <c r="G41" s="90">
        <f t="shared" si="3"/>
        <v>0.66304347826086951</v>
      </c>
      <c r="H41" s="90">
        <f t="shared" si="3"/>
        <v>0.83908045977011492</v>
      </c>
      <c r="I41" s="90">
        <f t="shared" si="3"/>
        <v>0.70833333333333337</v>
      </c>
      <c r="J41" s="90">
        <f t="shared" si="3"/>
        <v>0.71264367816091956</v>
      </c>
      <c r="K41" s="90">
        <f t="shared" si="3"/>
        <v>0.77604166666666663</v>
      </c>
      <c r="L41" s="90">
        <f t="shared" si="3"/>
        <v>0.75824175824175821</v>
      </c>
      <c r="M41" s="90">
        <f t="shared" si="3"/>
        <v>0.8045977011494253</v>
      </c>
      <c r="N41" s="90">
        <f t="shared" si="3"/>
        <v>0.89583333333333337</v>
      </c>
      <c r="O41" s="90">
        <f t="shared" si="3"/>
        <v>0.83152173913043481</v>
      </c>
      <c r="P41" s="90">
        <f t="shared" si="3"/>
        <v>0.69270833333333337</v>
      </c>
      <c r="Q41" s="90">
        <f t="shared" si="3"/>
        <v>0.75274725274725274</v>
      </c>
      <c r="R41" s="90">
        <f t="shared" si="3"/>
        <v>0.76041666666666663</v>
      </c>
      <c r="S41" s="90">
        <f t="shared" si="3"/>
        <v>0.83152173913043481</v>
      </c>
      <c r="T41" s="90">
        <f t="shared" si="3"/>
        <v>0.84615384615384615</v>
      </c>
      <c r="U41" s="90">
        <f t="shared" si="3"/>
        <v>0.74712643678160917</v>
      </c>
      <c r="V41" s="90">
        <f t="shared" ref="V41" si="4">SUM(V39/V40)</f>
        <v>0.75274725274725274</v>
      </c>
      <c r="W41" s="90">
        <f t="shared" ref="W41" si="5">SUM(W39/W40)</f>
        <v>0.82967032967032972</v>
      </c>
      <c r="X41" s="90">
        <f t="shared" ref="X41:Y41" si="6">SUM(X39/X40)</f>
        <v>0.72560975609756095</v>
      </c>
      <c r="Y41" s="90">
        <f t="shared" si="6"/>
        <v>0.734375</v>
      </c>
      <c r="Z41" s="90">
        <f t="shared" ref="Z41" si="7">SUM(Z39/Z40)</f>
        <v>0.828125</v>
      </c>
      <c r="AA41" s="90">
        <f t="shared" ref="AA41" si="8">SUM(AA39/AA40)</f>
        <v>0.62087912087912089</v>
      </c>
      <c r="AB41" s="90">
        <f t="shared" ref="AB41" si="9">SUM(AB39/AB40)</f>
        <v>0.79166666666666663</v>
      </c>
      <c r="AC41" s="90">
        <f t="shared" ref="AC41" si="10">SUM(AC39/AC40)</f>
        <v>0.6171875</v>
      </c>
      <c r="AD41" s="90">
        <f t="shared" ref="AD41" si="11">SUM(AD39/AD40)</f>
        <v>0.88372093023255816</v>
      </c>
      <c r="AE41" s="91">
        <f t="shared" ref="AE41" si="12">SUM(AE39/AE40)</f>
        <v>0.79947916666666663</v>
      </c>
      <c r="AF41" s="91">
        <f t="shared" ref="AF41" si="13">SUM(AF39/AF40)</f>
        <v>0.78532608695652173</v>
      </c>
      <c r="AG41" s="91">
        <f t="shared" ref="AG41" si="14">SUM(AG39/AG40)</f>
        <v>0.73901098901098905</v>
      </c>
      <c r="AH41" s="91">
        <f t="shared" ref="AH41" si="15">SUM(AH39/AH40)</f>
        <v>0.82065217391304346</v>
      </c>
      <c r="AI41" s="91">
        <f t="shared" ref="AI41" si="16">SUM(AI39/AI40)</f>
        <v>0.75520833333333337</v>
      </c>
      <c r="AJ41" s="91">
        <f t="shared" ref="AJ41" si="17">SUM(AJ39/AJ40)</f>
        <v>0.76483516483516478</v>
      </c>
      <c r="AL41" s="90">
        <f>SUM(AL39/AL40)</f>
        <v>0.46524064171122997</v>
      </c>
      <c r="AM41" s="90">
        <f>SUM(AM39/AM40)</f>
        <v>0.58854166666666663</v>
      </c>
    </row>
    <row r="42" spans="1:39" s="205" customFormat="1" ht="40" thickBot="1" x14ac:dyDescent="0.25">
      <c r="B42" s="180" t="s">
        <v>600</v>
      </c>
      <c r="C42" s="206" t="s">
        <v>21</v>
      </c>
      <c r="D42" s="206" t="s">
        <v>21</v>
      </c>
      <c r="E42" s="206" t="s">
        <v>21</v>
      </c>
      <c r="F42" s="206" t="s">
        <v>21</v>
      </c>
      <c r="G42" s="207" t="s">
        <v>38</v>
      </c>
      <c r="H42" s="207" t="s">
        <v>38</v>
      </c>
      <c r="I42" s="207" t="s">
        <v>336</v>
      </c>
      <c r="J42" s="207" t="s">
        <v>336</v>
      </c>
      <c r="K42" s="206" t="s">
        <v>6</v>
      </c>
      <c r="L42" s="206" t="s">
        <v>6</v>
      </c>
      <c r="M42" s="206" t="s">
        <v>6</v>
      </c>
      <c r="N42" s="206" t="s">
        <v>4</v>
      </c>
      <c r="O42" s="206" t="s">
        <v>4</v>
      </c>
      <c r="P42" s="206" t="s">
        <v>147</v>
      </c>
      <c r="Q42" s="206" t="s">
        <v>409</v>
      </c>
      <c r="R42" s="206" t="s">
        <v>20</v>
      </c>
      <c r="S42" s="206" t="s">
        <v>20</v>
      </c>
      <c r="T42" s="206" t="s">
        <v>20</v>
      </c>
      <c r="U42" s="206" t="s">
        <v>410</v>
      </c>
      <c r="V42" s="206" t="s">
        <v>19</v>
      </c>
      <c r="W42" s="206" t="s">
        <v>19</v>
      </c>
      <c r="X42" s="206" t="s">
        <v>19</v>
      </c>
      <c r="Y42" s="206" t="s">
        <v>19</v>
      </c>
      <c r="Z42" s="206" t="s">
        <v>7</v>
      </c>
      <c r="AA42" s="206" t="s">
        <v>5</v>
      </c>
      <c r="AB42" s="206" t="s">
        <v>145</v>
      </c>
      <c r="AC42" s="206" t="s">
        <v>24</v>
      </c>
      <c r="AD42" s="206" t="s">
        <v>434</v>
      </c>
      <c r="AE42" s="206" t="s">
        <v>26</v>
      </c>
      <c r="AF42" s="206" t="s">
        <v>26</v>
      </c>
      <c r="AG42" s="206" t="s">
        <v>26</v>
      </c>
      <c r="AH42" s="206" t="s">
        <v>8</v>
      </c>
      <c r="AI42" s="206" t="s">
        <v>8</v>
      </c>
      <c r="AJ42" s="206" t="s">
        <v>435</v>
      </c>
      <c r="AL42" s="206" t="s">
        <v>144</v>
      </c>
      <c r="AM42" s="206" t="s">
        <v>9</v>
      </c>
    </row>
    <row r="43" spans="1:39" ht="51" customHeight="1" thickBot="1" x14ac:dyDescent="0.25">
      <c r="C43" s="208" t="s">
        <v>79</v>
      </c>
      <c r="D43" s="207" t="s">
        <v>80</v>
      </c>
      <c r="E43" s="207" t="s">
        <v>81</v>
      </c>
      <c r="F43" s="207" t="s">
        <v>82</v>
      </c>
      <c r="G43" s="206" t="s">
        <v>39</v>
      </c>
      <c r="H43" s="206" t="s">
        <v>18</v>
      </c>
      <c r="I43" s="206" t="s">
        <v>27</v>
      </c>
      <c r="J43" s="206" t="s">
        <v>18</v>
      </c>
      <c r="K43" s="206" t="s">
        <v>431</v>
      </c>
      <c r="L43" s="206" t="s">
        <v>411</v>
      </c>
      <c r="M43" s="206" t="s">
        <v>412</v>
      </c>
      <c r="N43" s="206" t="s">
        <v>23</v>
      </c>
      <c r="O43" s="206" t="s">
        <v>413</v>
      </c>
      <c r="P43" s="206" t="s">
        <v>27</v>
      </c>
      <c r="Q43" s="206" t="s">
        <v>27</v>
      </c>
      <c r="R43" s="207" t="s">
        <v>77</v>
      </c>
      <c r="S43" s="207" t="s">
        <v>18</v>
      </c>
      <c r="T43" s="207" t="s">
        <v>414</v>
      </c>
      <c r="U43" s="206" t="s">
        <v>27</v>
      </c>
      <c r="V43" s="206" t="s">
        <v>165</v>
      </c>
      <c r="W43" s="206" t="s">
        <v>415</v>
      </c>
      <c r="X43" s="206" t="s">
        <v>450</v>
      </c>
      <c r="Y43" s="206" t="s">
        <v>416</v>
      </c>
      <c r="Z43" s="206" t="s">
        <v>18</v>
      </c>
      <c r="AA43" s="206" t="s">
        <v>18</v>
      </c>
      <c r="AB43" s="206" t="s">
        <v>41</v>
      </c>
      <c r="AC43" s="206" t="s">
        <v>18</v>
      </c>
      <c r="AD43" s="206" t="s">
        <v>18</v>
      </c>
      <c r="AE43" s="207" t="s">
        <v>166</v>
      </c>
      <c r="AF43" s="207" t="s">
        <v>18</v>
      </c>
      <c r="AG43" s="207" t="s">
        <v>417</v>
      </c>
      <c r="AH43" s="207" t="s">
        <v>343</v>
      </c>
      <c r="AI43" s="207" t="s">
        <v>344</v>
      </c>
      <c r="AJ43" s="207" t="s">
        <v>27</v>
      </c>
      <c r="AL43" s="206" t="s">
        <v>40</v>
      </c>
      <c r="AM43" s="206" t="s">
        <v>27</v>
      </c>
    </row>
  </sheetData>
  <mergeCells count="6">
    <mergeCell ref="A33:A35"/>
    <mergeCell ref="A29:A32"/>
    <mergeCell ref="A3:A10"/>
    <mergeCell ref="A11:A20"/>
    <mergeCell ref="A21:A24"/>
    <mergeCell ref="A25:A28"/>
  </mergeCells>
  <pageMargins left="0.25" right="0.2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S40"/>
  <sheetViews>
    <sheetView topLeftCell="A22" zoomScale="115" zoomScaleNormal="115" workbookViewId="0">
      <pane xSplit="2" topLeftCell="I1" activePane="topRight" state="frozen"/>
      <selection pane="topRight" activeCell="W29" sqref="W29"/>
    </sheetView>
  </sheetViews>
  <sheetFormatPr baseColWidth="10" defaultColWidth="9.1640625" defaultRowHeight="12" x14ac:dyDescent="0.15"/>
  <cols>
    <col min="1" max="1" width="18.5" style="2" customWidth="1"/>
    <col min="2" max="2" width="18.33203125" style="135" customWidth="1"/>
    <col min="3" max="4" width="9" style="27" customWidth="1"/>
    <col min="5" max="5" width="9.83203125" style="5" customWidth="1"/>
    <col min="6" max="6" width="9.5" style="5" customWidth="1"/>
    <col min="7" max="7" width="5.5" style="5" customWidth="1"/>
    <col min="8" max="8" width="6.5" style="5" customWidth="1"/>
    <col min="9" max="9" width="7.5" style="239" customWidth="1"/>
    <col min="10" max="10" width="12.5" style="199" customWidth="1"/>
    <col min="11" max="11" width="11.33203125" style="199" customWidth="1"/>
    <col min="12" max="12" width="11" style="199" customWidth="1"/>
    <col min="13" max="14" width="9" style="52" customWidth="1"/>
    <col min="15" max="15" width="9.33203125" style="52" customWidth="1"/>
    <col min="16" max="16" width="6.5" style="28" customWidth="1"/>
    <col min="17" max="17" width="5.1640625" style="142" customWidth="1"/>
    <col min="18" max="18" width="5.6640625" style="142" customWidth="1"/>
    <col min="19" max="19" width="7.33203125" style="52" customWidth="1"/>
    <col min="20" max="20" width="8.33203125" style="52" customWidth="1"/>
    <col min="21" max="21" width="10.5" style="52" customWidth="1"/>
    <col min="22" max="22" width="11.1640625" style="52" customWidth="1"/>
    <col min="23" max="24" width="7.5" style="52" customWidth="1"/>
    <col min="25" max="25" width="10.33203125" style="52" customWidth="1"/>
    <col min="26" max="26" width="10.1640625" style="52" customWidth="1"/>
    <col min="27" max="28" width="8" style="5" customWidth="1"/>
    <col min="29" max="30" width="7.5" style="5" customWidth="1"/>
    <col min="31" max="31" width="8.1640625" style="5" customWidth="1"/>
    <col min="32" max="34" width="9.5" style="5" customWidth="1"/>
    <col min="35" max="35" width="9.5" style="52" customWidth="1"/>
    <col min="36" max="36" width="8.5" style="5" customWidth="1"/>
    <col min="37" max="37" width="6.5" style="5" customWidth="1"/>
    <col min="38" max="38" width="9.5" style="52" customWidth="1"/>
    <col min="39" max="39" width="9.5" style="5" customWidth="1"/>
    <col min="40" max="40" width="6.5" style="5" customWidth="1"/>
    <col min="41" max="41" width="10.6640625" style="52" customWidth="1"/>
    <col min="42" max="42" width="8" style="5" customWidth="1"/>
    <col min="43" max="43" width="7.6640625" style="5" customWidth="1"/>
    <col min="44" max="44" width="10.5" style="52" customWidth="1"/>
    <col min="45" max="45" width="8.5" style="5" customWidth="1"/>
    <col min="46" max="46" width="8" style="5" customWidth="1"/>
    <col min="47" max="47" width="9.6640625" style="52" customWidth="1"/>
    <col min="48" max="48" width="8.6640625" style="30" customWidth="1"/>
    <col min="49" max="49" width="8.5" style="30" customWidth="1"/>
    <col min="50" max="50" width="9.5" style="55" customWidth="1"/>
    <col min="51" max="51" width="6.6640625" style="5" customWidth="1"/>
    <col min="52" max="53" width="6.6640625" style="92" customWidth="1"/>
    <col min="54" max="56" width="7.5" style="30" customWidth="1"/>
    <col min="57" max="57" width="9.83203125" style="204" customWidth="1"/>
    <col min="58" max="58" width="10.5" style="55" customWidth="1"/>
    <col min="59" max="59" width="9.5" style="55" customWidth="1"/>
    <col min="60" max="60" width="9.6640625" style="55" customWidth="1"/>
    <col min="61" max="61" width="10.33203125" style="52" customWidth="1"/>
    <col min="62" max="62" width="8.6640625" style="52" customWidth="1"/>
    <col min="63" max="64" width="8.1640625" style="5" customWidth="1"/>
    <col min="65" max="65" width="8.5" style="59" customWidth="1"/>
    <col min="66" max="66" width="10.5" style="59" customWidth="1"/>
    <col min="67" max="67" width="6.5" style="5" customWidth="1"/>
    <col min="68" max="68" width="8.1640625" style="5" customWidth="1"/>
    <col min="69" max="69" width="6.5" style="59" customWidth="1"/>
    <col min="70" max="70" width="8.33203125" style="59" customWidth="1"/>
    <col min="71" max="72" width="11.6640625" style="77" customWidth="1"/>
    <col min="73" max="73" width="15.6640625" style="78" customWidth="1"/>
    <col min="74" max="74" width="19.6640625" style="185" customWidth="1"/>
    <col min="75" max="75" width="16.33203125" style="185" bestFit="1" customWidth="1"/>
    <col min="76" max="16384" width="9.1640625" style="2"/>
  </cols>
  <sheetData>
    <row r="1" spans="1:75" s="25" customFormat="1" ht="27" customHeight="1" x14ac:dyDescent="0.3">
      <c r="B1" s="132"/>
      <c r="C1" s="405" t="s">
        <v>267</v>
      </c>
      <c r="D1" s="406"/>
      <c r="E1" s="406"/>
      <c r="F1" s="406"/>
      <c r="G1" s="406"/>
      <c r="H1" s="406"/>
      <c r="I1" s="407"/>
      <c r="J1" s="408" t="s">
        <v>282</v>
      </c>
      <c r="K1" s="409"/>
      <c r="L1" s="409"/>
      <c r="M1" s="409"/>
      <c r="N1" s="409"/>
      <c r="O1" s="409"/>
      <c r="P1" s="409"/>
      <c r="Q1" s="409"/>
      <c r="R1" s="409"/>
      <c r="S1" s="409"/>
      <c r="T1" s="409"/>
      <c r="U1" s="409"/>
      <c r="V1" s="409"/>
      <c r="W1" s="409"/>
      <c r="X1" s="409"/>
      <c r="Y1" s="409"/>
      <c r="Z1" s="409"/>
      <c r="AA1" s="24"/>
      <c r="AB1" s="53"/>
      <c r="AC1" s="24"/>
      <c r="AD1" s="24"/>
      <c r="AE1" s="24"/>
      <c r="AF1" s="400" t="s">
        <v>303</v>
      </c>
      <c r="AG1" s="401"/>
      <c r="AH1" s="401"/>
      <c r="AI1" s="401"/>
      <c r="AJ1" s="401"/>
      <c r="AK1" s="401"/>
      <c r="AL1" s="401"/>
      <c r="AM1" s="401"/>
      <c r="AN1" s="401"/>
      <c r="AO1" s="401"/>
      <c r="AP1" s="401"/>
      <c r="AQ1" s="401"/>
      <c r="AR1" s="401"/>
      <c r="AS1" s="401"/>
      <c r="AT1" s="401"/>
      <c r="AU1" s="402"/>
      <c r="AV1" s="401"/>
      <c r="AW1" s="401"/>
      <c r="AX1" s="401"/>
      <c r="AY1" s="401"/>
      <c r="AZ1" s="401"/>
      <c r="BA1" s="401"/>
      <c r="BB1" s="401"/>
      <c r="BC1" s="401"/>
      <c r="BD1" s="401"/>
      <c r="BE1" s="401"/>
      <c r="BF1" s="402"/>
      <c r="BG1" s="403" t="s">
        <v>305</v>
      </c>
      <c r="BH1" s="404"/>
      <c r="BI1" s="404"/>
      <c r="BJ1" s="404"/>
      <c r="BK1" s="400" t="s">
        <v>307</v>
      </c>
      <c r="BL1" s="401"/>
      <c r="BM1" s="401"/>
      <c r="BN1" s="402"/>
      <c r="BO1" s="400" t="s">
        <v>311</v>
      </c>
      <c r="BP1" s="401"/>
      <c r="BQ1" s="401"/>
      <c r="BR1" s="402"/>
      <c r="BS1" s="74"/>
      <c r="BT1" s="74"/>
      <c r="BU1" s="75"/>
      <c r="BV1" s="183"/>
      <c r="BW1" s="183"/>
    </row>
    <row r="2" spans="1:75" s="1" customFormat="1" ht="50.25" customHeight="1" x14ac:dyDescent="0.2">
      <c r="A2" s="4" t="s">
        <v>142</v>
      </c>
      <c r="B2" s="4" t="s">
        <v>281</v>
      </c>
      <c r="C2" s="26" t="s">
        <v>83</v>
      </c>
      <c r="D2" s="26" t="s">
        <v>353</v>
      </c>
      <c r="E2" s="26" t="s">
        <v>615</v>
      </c>
      <c r="F2" s="26" t="s">
        <v>351</v>
      </c>
      <c r="G2" s="26" t="s">
        <v>117</v>
      </c>
      <c r="H2" s="240" t="s">
        <v>34</v>
      </c>
      <c r="I2" s="237" t="s">
        <v>168</v>
      </c>
      <c r="J2" s="196" t="s">
        <v>106</v>
      </c>
      <c r="K2" s="196" t="s">
        <v>33</v>
      </c>
      <c r="L2" s="196" t="s">
        <v>57</v>
      </c>
      <c r="M2" s="72" t="s">
        <v>84</v>
      </c>
      <c r="N2" s="72" t="s">
        <v>407</v>
      </c>
      <c r="O2" s="51" t="s">
        <v>37</v>
      </c>
      <c r="P2" s="141" t="s">
        <v>138</v>
      </c>
      <c r="Q2" s="141" t="s">
        <v>158</v>
      </c>
      <c r="R2" s="141" t="s">
        <v>157</v>
      </c>
      <c r="S2" s="51" t="s">
        <v>156</v>
      </c>
      <c r="T2" s="194" t="s">
        <v>283</v>
      </c>
      <c r="U2" s="168" t="s">
        <v>542</v>
      </c>
      <c r="V2" s="73" t="s">
        <v>284</v>
      </c>
      <c r="W2" s="73" t="s">
        <v>285</v>
      </c>
      <c r="X2" s="73" t="s">
        <v>286</v>
      </c>
      <c r="Y2" s="73" t="s">
        <v>287</v>
      </c>
      <c r="Z2" s="73" t="s">
        <v>288</v>
      </c>
      <c r="AA2" s="4" t="s">
        <v>30</v>
      </c>
      <c r="AB2" s="4" t="s">
        <v>31</v>
      </c>
      <c r="AC2" s="4" t="s">
        <v>32</v>
      </c>
      <c r="AD2" s="4" t="s">
        <v>517</v>
      </c>
      <c r="AE2" s="4" t="s">
        <v>399</v>
      </c>
      <c r="AF2" s="4" t="s">
        <v>398</v>
      </c>
      <c r="AG2" s="4" t="s">
        <v>107</v>
      </c>
      <c r="AH2" s="4" t="s">
        <v>400</v>
      </c>
      <c r="AI2" s="54" t="s">
        <v>35</v>
      </c>
      <c r="AJ2" s="4" t="s">
        <v>401</v>
      </c>
      <c r="AK2" s="4" t="s">
        <v>159</v>
      </c>
      <c r="AL2" s="54" t="s">
        <v>402</v>
      </c>
      <c r="AM2" s="4" t="s">
        <v>403</v>
      </c>
      <c r="AN2" s="4" t="s">
        <v>159</v>
      </c>
      <c r="AO2" s="54" t="s">
        <v>404</v>
      </c>
      <c r="AP2" s="4" t="s">
        <v>405</v>
      </c>
      <c r="AQ2" s="4" t="s">
        <v>159</v>
      </c>
      <c r="AR2" s="54" t="s">
        <v>160</v>
      </c>
      <c r="AS2" s="4" t="s">
        <v>304</v>
      </c>
      <c r="AT2" s="4" t="s">
        <v>159</v>
      </c>
      <c r="AU2" s="54" t="s">
        <v>108</v>
      </c>
      <c r="AV2" s="29" t="s">
        <v>162</v>
      </c>
      <c r="AW2" s="29" t="s">
        <v>163</v>
      </c>
      <c r="AX2" s="54" t="s">
        <v>139</v>
      </c>
      <c r="AY2" s="4" t="s">
        <v>109</v>
      </c>
      <c r="AZ2" s="73" t="s">
        <v>406</v>
      </c>
      <c r="BA2" s="73" t="s">
        <v>161</v>
      </c>
      <c r="BB2" s="29" t="s">
        <v>543</v>
      </c>
      <c r="BC2" s="29" t="s">
        <v>544</v>
      </c>
      <c r="BD2" s="29" t="s">
        <v>545</v>
      </c>
      <c r="BE2" s="246" t="s">
        <v>546</v>
      </c>
      <c r="BF2" s="246" t="s">
        <v>547</v>
      </c>
      <c r="BG2" s="54" t="s">
        <v>110</v>
      </c>
      <c r="BH2" s="54" t="s">
        <v>111</v>
      </c>
      <c r="BI2" s="54" t="s">
        <v>395</v>
      </c>
      <c r="BJ2" s="54" t="s">
        <v>396</v>
      </c>
      <c r="BK2" s="4" t="s">
        <v>248</v>
      </c>
      <c r="BL2" s="4" t="s">
        <v>308</v>
      </c>
      <c r="BM2" s="4" t="s">
        <v>309</v>
      </c>
      <c r="BN2" s="4" t="s">
        <v>310</v>
      </c>
      <c r="BO2" s="4" t="s">
        <v>463</v>
      </c>
      <c r="BP2" s="228" t="s">
        <v>112</v>
      </c>
      <c r="BQ2" s="228" t="s">
        <v>464</v>
      </c>
      <c r="BR2" s="228" t="s">
        <v>113</v>
      </c>
      <c r="BS2" s="76" t="s">
        <v>362</v>
      </c>
      <c r="BT2" s="76" t="s">
        <v>363</v>
      </c>
      <c r="BU2" s="76" t="s">
        <v>2</v>
      </c>
      <c r="BV2" s="76" t="s">
        <v>15</v>
      </c>
      <c r="BW2" s="184"/>
    </row>
    <row r="3" spans="1:75" ht="26" x14ac:dyDescent="0.15">
      <c r="A3" s="100" t="s">
        <v>21</v>
      </c>
      <c r="B3" s="133" t="s">
        <v>87</v>
      </c>
      <c r="C3" s="103" t="s">
        <v>354</v>
      </c>
      <c r="D3" s="104" t="s">
        <v>466</v>
      </c>
      <c r="E3" s="104" t="s">
        <v>465</v>
      </c>
      <c r="F3" s="104" t="s">
        <v>478</v>
      </c>
      <c r="G3" s="105" t="s">
        <v>534</v>
      </c>
      <c r="H3" s="105" t="s">
        <v>534</v>
      </c>
      <c r="I3" s="238">
        <v>5</v>
      </c>
      <c r="J3" s="197">
        <v>96684</v>
      </c>
      <c r="K3" s="198">
        <v>86724.19</v>
      </c>
      <c r="L3" s="198">
        <f>SUM(J3-K3)</f>
        <v>9959.8099999999977</v>
      </c>
      <c r="M3" s="106">
        <f>SUM(L3/J3)</f>
        <v>0.10301404575731246</v>
      </c>
      <c r="N3" s="106">
        <f>SUM(100%-M3)</f>
        <v>0.89698595424268757</v>
      </c>
      <c r="O3" s="107" t="s">
        <v>540</v>
      </c>
      <c r="P3" s="109">
        <v>28</v>
      </c>
      <c r="Q3" s="109">
        <f>SUM(P3*15)</f>
        <v>420</v>
      </c>
      <c r="R3" s="109">
        <v>1</v>
      </c>
      <c r="S3" s="110">
        <f>SUM(R3/Q3)</f>
        <v>2.3809523809523812E-3</v>
      </c>
      <c r="T3" s="111" t="s">
        <v>167</v>
      </c>
      <c r="U3" s="113">
        <v>0.95240000000000002</v>
      </c>
      <c r="V3" s="113">
        <v>4.7600000000000003E-2</v>
      </c>
      <c r="W3" s="186">
        <v>5</v>
      </c>
      <c r="X3" s="186">
        <v>4</v>
      </c>
      <c r="Y3" s="186">
        <v>5</v>
      </c>
      <c r="Z3" s="186">
        <v>4</v>
      </c>
      <c r="AA3" s="114">
        <v>28</v>
      </c>
      <c r="AB3" s="114">
        <v>14</v>
      </c>
      <c r="AC3" s="114">
        <v>13</v>
      </c>
      <c r="AD3" s="114">
        <v>7</v>
      </c>
      <c r="AE3" s="114">
        <v>13</v>
      </c>
      <c r="AF3" s="108">
        <v>4</v>
      </c>
      <c r="AG3" s="123"/>
      <c r="AH3" s="123"/>
      <c r="AI3" s="110">
        <f>SUM(AF3/AE3)</f>
        <v>0.30769230769230771</v>
      </c>
      <c r="AJ3" s="126">
        <v>0</v>
      </c>
      <c r="AK3" s="126">
        <v>10</v>
      </c>
      <c r="AL3" s="125">
        <f t="shared" ref="AL3:AL36" si="0">SUM(AJ3/AK3)</f>
        <v>0</v>
      </c>
      <c r="AM3" s="126">
        <v>2</v>
      </c>
      <c r="AN3" s="126">
        <v>10</v>
      </c>
      <c r="AO3" s="125">
        <f>SUM(AM3/AN3)</f>
        <v>0.2</v>
      </c>
      <c r="AP3" s="116">
        <v>14</v>
      </c>
      <c r="AQ3" s="116">
        <v>14</v>
      </c>
      <c r="AR3" s="117">
        <f>SUM(AP3/AQ3)</f>
        <v>1</v>
      </c>
      <c r="AS3" s="118">
        <v>14</v>
      </c>
      <c r="AT3" s="118">
        <v>17</v>
      </c>
      <c r="AU3" s="119">
        <f>SUM(AS3/AT3)</f>
        <v>0.82352941176470584</v>
      </c>
      <c r="AV3" s="124">
        <v>24</v>
      </c>
      <c r="AW3" s="124">
        <v>1</v>
      </c>
      <c r="AX3" s="121">
        <f t="shared" ref="AX3:AX36" si="1">SUM(AW3/AV3)</f>
        <v>4.1666666666666664E-2</v>
      </c>
      <c r="AY3" s="123"/>
      <c r="AZ3" s="115"/>
      <c r="BA3" s="115"/>
      <c r="BB3" s="176">
        <v>28</v>
      </c>
      <c r="BC3" s="176">
        <v>16</v>
      </c>
      <c r="BD3" s="176">
        <v>16</v>
      </c>
      <c r="BE3" s="203">
        <v>0.57140000000000002</v>
      </c>
      <c r="BF3" s="178">
        <v>1</v>
      </c>
      <c r="BG3" s="127">
        <v>0.33329999999999999</v>
      </c>
      <c r="BH3" s="172">
        <v>0.28570000000000001</v>
      </c>
      <c r="BI3" s="110">
        <v>0.32140000000000002</v>
      </c>
      <c r="BJ3" s="125">
        <v>0.42859999999999998</v>
      </c>
      <c r="BK3" s="244" t="s">
        <v>252</v>
      </c>
      <c r="BL3" s="195">
        <v>0.9</v>
      </c>
      <c r="BM3" s="195">
        <v>0.83</v>
      </c>
      <c r="BN3" s="243">
        <v>1</v>
      </c>
      <c r="BO3" s="120" t="s">
        <v>534</v>
      </c>
      <c r="BP3" s="120" t="s">
        <v>534</v>
      </c>
      <c r="BQ3" s="120" t="s">
        <v>534</v>
      </c>
      <c r="BR3" s="120" t="s">
        <v>534</v>
      </c>
      <c r="BS3" s="101" t="s">
        <v>85</v>
      </c>
      <c r="BT3" s="101"/>
      <c r="BU3" s="136" t="s">
        <v>21</v>
      </c>
      <c r="BV3" s="133" t="s">
        <v>87</v>
      </c>
    </row>
    <row r="4" spans="1:75" ht="13" x14ac:dyDescent="0.15">
      <c r="A4" s="100" t="s">
        <v>21</v>
      </c>
      <c r="B4" s="134" t="s">
        <v>74</v>
      </c>
      <c r="C4" s="103" t="s">
        <v>352</v>
      </c>
      <c r="D4" s="104" t="s">
        <v>467</v>
      </c>
      <c r="E4" s="104" t="s">
        <v>467</v>
      </c>
      <c r="F4" s="104" t="s">
        <v>479</v>
      </c>
      <c r="G4" s="105" t="s">
        <v>534</v>
      </c>
      <c r="H4" s="105" t="s">
        <v>534</v>
      </c>
      <c r="I4" s="238">
        <v>5</v>
      </c>
      <c r="J4" s="197">
        <v>132958</v>
      </c>
      <c r="K4" s="198">
        <v>94893.85</v>
      </c>
      <c r="L4" s="198">
        <f t="shared" ref="L4:L36" si="2">SUM(J4-K4)</f>
        <v>38064.149999999994</v>
      </c>
      <c r="M4" s="106">
        <f t="shared" ref="M4:M36" si="3">SUM(L4/J4)</f>
        <v>0.28628702296965952</v>
      </c>
      <c r="N4" s="106">
        <f t="shared" ref="N4:N36" si="4">SUM(100%-M4)</f>
        <v>0.71371297703034053</v>
      </c>
      <c r="O4" s="107">
        <v>0.66</v>
      </c>
      <c r="P4" s="109">
        <v>8</v>
      </c>
      <c r="Q4" s="109">
        <f t="shared" ref="Q4:Q36" si="5">SUM(P4*15)</f>
        <v>120</v>
      </c>
      <c r="R4" s="109">
        <v>0</v>
      </c>
      <c r="S4" s="110">
        <f t="shared" ref="S4:S36" si="6">SUM(R4/Q4)</f>
        <v>0</v>
      </c>
      <c r="T4" s="111" t="s">
        <v>534</v>
      </c>
      <c r="U4" s="113">
        <v>0.6</v>
      </c>
      <c r="V4" s="113">
        <v>0</v>
      </c>
      <c r="W4" s="186">
        <v>5</v>
      </c>
      <c r="X4" s="186">
        <v>4</v>
      </c>
      <c r="Y4" s="186">
        <v>5</v>
      </c>
      <c r="Z4" s="186">
        <v>4</v>
      </c>
      <c r="AA4" s="114">
        <v>8</v>
      </c>
      <c r="AB4" s="114">
        <v>8</v>
      </c>
      <c r="AC4" s="114">
        <v>5</v>
      </c>
      <c r="AD4" s="114">
        <v>5</v>
      </c>
      <c r="AE4" s="114">
        <v>5</v>
      </c>
      <c r="AF4" s="108">
        <v>2</v>
      </c>
      <c r="AG4" s="108">
        <v>3</v>
      </c>
      <c r="AH4" s="201" t="s">
        <v>518</v>
      </c>
      <c r="AI4" s="110">
        <v>0.65500000000000003</v>
      </c>
      <c r="AJ4" s="126">
        <v>0</v>
      </c>
      <c r="AK4" s="126">
        <v>8</v>
      </c>
      <c r="AL4" s="125">
        <f t="shared" si="0"/>
        <v>0</v>
      </c>
      <c r="AM4" s="126">
        <v>3</v>
      </c>
      <c r="AN4" s="126">
        <v>8</v>
      </c>
      <c r="AO4" s="125">
        <f t="shared" ref="AO4:AO36" si="7">SUM(AM4/AN4)</f>
        <v>0.375</v>
      </c>
      <c r="AP4" s="116">
        <v>8</v>
      </c>
      <c r="AQ4" s="116">
        <v>8</v>
      </c>
      <c r="AR4" s="117">
        <f t="shared" ref="AR4:AR36" si="8">SUM(AP4/AQ4)</f>
        <v>1</v>
      </c>
      <c r="AS4" s="118">
        <v>8</v>
      </c>
      <c r="AT4" s="118">
        <v>8</v>
      </c>
      <c r="AU4" s="119">
        <f t="shared" ref="AU4:AU36" si="9">SUM(AS4/AT4)</f>
        <v>1</v>
      </c>
      <c r="AV4" s="173" t="s">
        <v>164</v>
      </c>
      <c r="AW4" s="173"/>
      <c r="AX4" s="174" t="e">
        <f t="shared" si="1"/>
        <v>#VALUE!</v>
      </c>
      <c r="AY4" s="122"/>
      <c r="AZ4" s="122"/>
      <c r="BA4" s="122"/>
      <c r="BB4" s="177">
        <v>9</v>
      </c>
      <c r="BC4" s="177">
        <v>6</v>
      </c>
      <c r="BD4" s="177">
        <v>6</v>
      </c>
      <c r="BE4" s="203">
        <v>0.66669999999999996</v>
      </c>
      <c r="BF4" s="178">
        <v>1</v>
      </c>
      <c r="BG4" s="127">
        <v>1</v>
      </c>
      <c r="BH4" s="172">
        <v>1</v>
      </c>
      <c r="BI4" s="110">
        <v>0.55559999999999998</v>
      </c>
      <c r="BJ4" s="125">
        <v>0.1111</v>
      </c>
      <c r="BK4" s="244" t="s">
        <v>252</v>
      </c>
      <c r="BL4" s="195">
        <v>0.9</v>
      </c>
      <c r="BM4" s="195">
        <v>0.83</v>
      </c>
      <c r="BN4" s="243">
        <v>1</v>
      </c>
      <c r="BO4" s="120" t="s">
        <v>534</v>
      </c>
      <c r="BP4" s="120" t="s">
        <v>534</v>
      </c>
      <c r="BQ4" s="120" t="s">
        <v>534</v>
      </c>
      <c r="BR4" s="120" t="s">
        <v>534</v>
      </c>
      <c r="BS4" s="101">
        <v>9569</v>
      </c>
      <c r="BT4" s="101"/>
      <c r="BU4" s="136" t="s">
        <v>21</v>
      </c>
      <c r="BV4" s="134" t="s">
        <v>74</v>
      </c>
    </row>
    <row r="5" spans="1:75" ht="26" x14ac:dyDescent="0.15">
      <c r="A5" s="100" t="s">
        <v>21</v>
      </c>
      <c r="B5" s="134" t="s">
        <v>75</v>
      </c>
      <c r="C5" s="103" t="s">
        <v>352</v>
      </c>
      <c r="D5" s="104" t="s">
        <v>467</v>
      </c>
      <c r="E5" s="104" t="s">
        <v>467</v>
      </c>
      <c r="F5" s="104" t="s">
        <v>479</v>
      </c>
      <c r="G5" s="105" t="s">
        <v>534</v>
      </c>
      <c r="H5" s="105" t="s">
        <v>534</v>
      </c>
      <c r="I5" s="238">
        <v>5</v>
      </c>
      <c r="J5" s="197">
        <v>267256</v>
      </c>
      <c r="K5" s="198">
        <v>194095.06</v>
      </c>
      <c r="L5" s="198">
        <f t="shared" si="2"/>
        <v>73160.94</v>
      </c>
      <c r="M5" s="106">
        <f t="shared" si="3"/>
        <v>0.27374854072499777</v>
      </c>
      <c r="N5" s="106">
        <f t="shared" si="4"/>
        <v>0.72625145927500223</v>
      </c>
      <c r="O5" s="107">
        <v>0.85</v>
      </c>
      <c r="P5" s="109">
        <v>75</v>
      </c>
      <c r="Q5" s="109">
        <f t="shared" si="5"/>
        <v>1125</v>
      </c>
      <c r="R5" s="109">
        <v>0</v>
      </c>
      <c r="S5" s="110">
        <f t="shared" si="6"/>
        <v>0</v>
      </c>
      <c r="T5" s="111" t="s">
        <v>534</v>
      </c>
      <c r="U5" s="113">
        <v>0.69230000000000003</v>
      </c>
      <c r="V5" s="113">
        <v>0.15379999999999999</v>
      </c>
      <c r="W5" s="186">
        <v>5</v>
      </c>
      <c r="X5" s="186">
        <v>4</v>
      </c>
      <c r="Y5" s="186">
        <v>5</v>
      </c>
      <c r="Z5" s="186">
        <v>4</v>
      </c>
      <c r="AA5" s="114">
        <v>75</v>
      </c>
      <c r="AB5" s="114">
        <v>24</v>
      </c>
      <c r="AC5" s="114">
        <v>34</v>
      </c>
      <c r="AD5" s="114">
        <v>14</v>
      </c>
      <c r="AE5" s="114">
        <v>34</v>
      </c>
      <c r="AF5" s="108">
        <v>11</v>
      </c>
      <c r="AG5" s="123"/>
      <c r="AH5" s="123"/>
      <c r="AI5" s="110">
        <f t="shared" ref="AI5:AI7" si="10">SUM(AF5/AC5)</f>
        <v>0.3235294117647059</v>
      </c>
      <c r="AJ5" s="126">
        <v>4</v>
      </c>
      <c r="AK5" s="126">
        <v>20</v>
      </c>
      <c r="AL5" s="125">
        <f t="shared" si="0"/>
        <v>0.2</v>
      </c>
      <c r="AM5" s="126">
        <v>3</v>
      </c>
      <c r="AN5" s="126">
        <v>20</v>
      </c>
      <c r="AO5" s="125">
        <f t="shared" si="7"/>
        <v>0.15</v>
      </c>
      <c r="AP5" s="116">
        <v>20</v>
      </c>
      <c r="AQ5" s="116">
        <v>24</v>
      </c>
      <c r="AR5" s="117">
        <f t="shared" si="8"/>
        <v>0.83333333333333337</v>
      </c>
      <c r="AS5" s="118">
        <v>55</v>
      </c>
      <c r="AT5" s="118">
        <v>56</v>
      </c>
      <c r="AU5" s="119">
        <f t="shared" si="9"/>
        <v>0.9821428571428571</v>
      </c>
      <c r="AV5" s="124">
        <v>15</v>
      </c>
      <c r="AW5" s="173">
        <v>3</v>
      </c>
      <c r="AX5" s="174">
        <f t="shared" si="1"/>
        <v>0.2</v>
      </c>
      <c r="AY5" s="122"/>
      <c r="AZ5" s="122"/>
      <c r="BA5" s="122"/>
      <c r="BB5" s="177">
        <v>31</v>
      </c>
      <c r="BC5" s="177">
        <v>29</v>
      </c>
      <c r="BD5" s="177">
        <v>29</v>
      </c>
      <c r="BE5" s="203">
        <v>0.9355</v>
      </c>
      <c r="BF5" s="178">
        <v>1</v>
      </c>
      <c r="BG5" s="127" t="s">
        <v>164</v>
      </c>
      <c r="BH5" s="172">
        <v>0.3548</v>
      </c>
      <c r="BI5" s="110">
        <v>0.129</v>
      </c>
      <c r="BJ5" s="125">
        <v>0.2581</v>
      </c>
      <c r="BK5" s="244" t="s">
        <v>252</v>
      </c>
      <c r="BL5" s="195">
        <v>0.9</v>
      </c>
      <c r="BM5" s="195">
        <v>0.83</v>
      </c>
      <c r="BN5" s="243">
        <v>1</v>
      </c>
      <c r="BO5" s="120" t="s">
        <v>534</v>
      </c>
      <c r="BP5" s="120" t="s">
        <v>534</v>
      </c>
      <c r="BQ5" s="120" t="s">
        <v>534</v>
      </c>
      <c r="BR5" s="120" t="s">
        <v>534</v>
      </c>
      <c r="BS5" s="101">
        <v>9572</v>
      </c>
      <c r="BT5" s="101"/>
      <c r="BU5" s="136" t="s">
        <v>21</v>
      </c>
      <c r="BV5" s="134" t="s">
        <v>75</v>
      </c>
    </row>
    <row r="6" spans="1:75" ht="65" x14ac:dyDescent="0.15">
      <c r="A6" s="100" t="s">
        <v>21</v>
      </c>
      <c r="B6" s="134" t="s">
        <v>76</v>
      </c>
      <c r="C6" s="128" t="s">
        <v>352</v>
      </c>
      <c r="D6" s="104" t="s">
        <v>467</v>
      </c>
      <c r="E6" s="104" t="s">
        <v>467</v>
      </c>
      <c r="F6" s="104" t="s">
        <v>601</v>
      </c>
      <c r="G6" s="105" t="s">
        <v>534</v>
      </c>
      <c r="H6" s="105" t="s">
        <v>534</v>
      </c>
      <c r="I6" s="238">
        <v>5</v>
      </c>
      <c r="J6" s="197">
        <v>119648</v>
      </c>
      <c r="K6" s="198">
        <v>111025.42</v>
      </c>
      <c r="L6" s="198">
        <f t="shared" si="2"/>
        <v>8622.5800000000017</v>
      </c>
      <c r="M6" s="106">
        <f t="shared" si="3"/>
        <v>7.2066227600962846E-2</v>
      </c>
      <c r="N6" s="106">
        <f t="shared" si="4"/>
        <v>0.92793377239903718</v>
      </c>
      <c r="O6" s="107">
        <v>1</v>
      </c>
      <c r="P6" s="109">
        <v>30</v>
      </c>
      <c r="Q6" s="109">
        <f t="shared" si="5"/>
        <v>450</v>
      </c>
      <c r="R6" s="109">
        <v>0</v>
      </c>
      <c r="S6" s="110">
        <f t="shared" si="6"/>
        <v>0</v>
      </c>
      <c r="T6" s="111" t="s">
        <v>534</v>
      </c>
      <c r="U6" s="113">
        <v>0.92310000000000003</v>
      </c>
      <c r="V6" s="113">
        <v>0.12820000000000001</v>
      </c>
      <c r="W6" s="186">
        <v>5</v>
      </c>
      <c r="X6" s="186">
        <v>4</v>
      </c>
      <c r="Y6" s="186">
        <v>5</v>
      </c>
      <c r="Z6" s="186">
        <v>4</v>
      </c>
      <c r="AA6" s="114">
        <v>30</v>
      </c>
      <c r="AB6" s="114">
        <v>11</v>
      </c>
      <c r="AC6" s="114">
        <v>19</v>
      </c>
      <c r="AD6" s="114">
        <v>6</v>
      </c>
      <c r="AE6" s="114">
        <v>19</v>
      </c>
      <c r="AF6" s="108">
        <v>19</v>
      </c>
      <c r="AG6" s="123"/>
      <c r="AH6" s="123"/>
      <c r="AI6" s="110">
        <f t="shared" si="10"/>
        <v>1</v>
      </c>
      <c r="AJ6" s="126">
        <v>3</v>
      </c>
      <c r="AK6" s="126">
        <v>9</v>
      </c>
      <c r="AL6" s="125">
        <f t="shared" si="0"/>
        <v>0.33333333333333331</v>
      </c>
      <c r="AM6" s="126">
        <v>2</v>
      </c>
      <c r="AN6" s="126">
        <v>9</v>
      </c>
      <c r="AO6" s="125">
        <f t="shared" si="7"/>
        <v>0.22222222222222221</v>
      </c>
      <c r="AP6" s="116">
        <v>7</v>
      </c>
      <c r="AQ6" s="116">
        <v>11</v>
      </c>
      <c r="AR6" s="117">
        <f t="shared" si="8"/>
        <v>0.63636363636363635</v>
      </c>
      <c r="AS6" s="118">
        <v>26</v>
      </c>
      <c r="AT6" s="118">
        <v>27</v>
      </c>
      <c r="AU6" s="119">
        <f t="shared" si="9"/>
        <v>0.96296296296296291</v>
      </c>
      <c r="AV6" s="173">
        <v>48</v>
      </c>
      <c r="AW6" s="173">
        <v>7</v>
      </c>
      <c r="AX6" s="174">
        <f t="shared" si="1"/>
        <v>0.14583333333333334</v>
      </c>
      <c r="AY6" s="122"/>
      <c r="AZ6" s="122"/>
      <c r="BA6" s="122"/>
      <c r="BB6" s="177">
        <v>79</v>
      </c>
      <c r="BC6" s="177">
        <v>48</v>
      </c>
      <c r="BD6" s="177">
        <v>48</v>
      </c>
      <c r="BE6" s="203">
        <v>0.60760000000000003</v>
      </c>
      <c r="BF6" s="178">
        <v>1</v>
      </c>
      <c r="BG6" s="127">
        <v>0.1</v>
      </c>
      <c r="BH6" s="172">
        <v>0.2152</v>
      </c>
      <c r="BI6" s="110">
        <v>7.5899999999999995E-2</v>
      </c>
      <c r="BJ6" s="125">
        <v>0.18990000000000001</v>
      </c>
      <c r="BK6" s="244" t="s">
        <v>252</v>
      </c>
      <c r="BL6" s="195">
        <v>0.9</v>
      </c>
      <c r="BM6" s="195">
        <v>0.83</v>
      </c>
      <c r="BN6" s="243">
        <v>1</v>
      </c>
      <c r="BO6" s="120" t="s">
        <v>534</v>
      </c>
      <c r="BP6" s="120" t="s">
        <v>534</v>
      </c>
      <c r="BQ6" s="120" t="s">
        <v>534</v>
      </c>
      <c r="BR6" s="120" t="s">
        <v>534</v>
      </c>
      <c r="BS6" s="101">
        <v>10075</v>
      </c>
      <c r="BT6" s="101"/>
      <c r="BU6" s="136" t="s">
        <v>21</v>
      </c>
      <c r="BV6" s="134" t="s">
        <v>76</v>
      </c>
    </row>
    <row r="7" spans="1:75" ht="13" x14ac:dyDescent="0.15">
      <c r="A7" s="100" t="s">
        <v>38</v>
      </c>
      <c r="B7" s="133" t="s">
        <v>36</v>
      </c>
      <c r="C7" s="129" t="s">
        <v>356</v>
      </c>
      <c r="D7" s="104" t="s">
        <v>468</v>
      </c>
      <c r="E7" s="104" t="s">
        <v>480</v>
      </c>
      <c r="F7" s="104" t="s">
        <v>482</v>
      </c>
      <c r="G7" s="105" t="s">
        <v>534</v>
      </c>
      <c r="H7" s="105" t="s">
        <v>534</v>
      </c>
      <c r="I7" s="238">
        <v>5</v>
      </c>
      <c r="J7" s="197">
        <v>168164</v>
      </c>
      <c r="K7" s="198">
        <v>122444</v>
      </c>
      <c r="L7" s="198">
        <f t="shared" si="2"/>
        <v>45720</v>
      </c>
      <c r="M7" s="106">
        <f t="shared" si="3"/>
        <v>0.27187745296258414</v>
      </c>
      <c r="N7" s="106">
        <f t="shared" si="4"/>
        <v>0.72812254703741586</v>
      </c>
      <c r="O7" s="107">
        <v>0.55000000000000004</v>
      </c>
      <c r="P7" s="109">
        <v>17</v>
      </c>
      <c r="Q7" s="109">
        <f t="shared" si="5"/>
        <v>255</v>
      </c>
      <c r="R7" s="109">
        <v>2</v>
      </c>
      <c r="S7" s="110">
        <f t="shared" si="6"/>
        <v>7.8431372549019607E-3</v>
      </c>
      <c r="T7" s="111" t="s">
        <v>534</v>
      </c>
      <c r="U7" s="113">
        <v>1</v>
      </c>
      <c r="V7" s="113">
        <v>0.22220000000000001</v>
      </c>
      <c r="W7" s="186">
        <v>5</v>
      </c>
      <c r="X7" s="186">
        <v>5</v>
      </c>
      <c r="Y7" s="186">
        <v>5</v>
      </c>
      <c r="Z7" s="186">
        <v>5</v>
      </c>
      <c r="AA7" s="114">
        <v>17</v>
      </c>
      <c r="AB7" s="114">
        <v>11</v>
      </c>
      <c r="AC7" s="114">
        <v>8</v>
      </c>
      <c r="AD7" s="114">
        <v>7</v>
      </c>
      <c r="AE7" s="114">
        <v>8</v>
      </c>
      <c r="AF7" s="108">
        <v>7</v>
      </c>
      <c r="AG7" s="123"/>
      <c r="AH7" s="123"/>
      <c r="AI7" s="110">
        <f t="shared" si="10"/>
        <v>0.875</v>
      </c>
      <c r="AJ7" s="126">
        <v>1</v>
      </c>
      <c r="AK7" s="126">
        <v>7</v>
      </c>
      <c r="AL7" s="125">
        <f t="shared" si="0"/>
        <v>0.14285714285714285</v>
      </c>
      <c r="AM7" s="126">
        <v>2</v>
      </c>
      <c r="AN7" s="126">
        <v>7</v>
      </c>
      <c r="AO7" s="125">
        <f t="shared" si="7"/>
        <v>0.2857142857142857</v>
      </c>
      <c r="AP7" s="116">
        <v>11</v>
      </c>
      <c r="AQ7" s="116">
        <v>11</v>
      </c>
      <c r="AR7" s="117">
        <f t="shared" si="8"/>
        <v>1</v>
      </c>
      <c r="AS7" s="118">
        <v>9</v>
      </c>
      <c r="AT7" s="118">
        <v>12</v>
      </c>
      <c r="AU7" s="119">
        <f t="shared" si="9"/>
        <v>0.75</v>
      </c>
      <c r="AV7" s="173">
        <v>10</v>
      </c>
      <c r="AW7" s="124">
        <v>3</v>
      </c>
      <c r="AX7" s="121">
        <f t="shared" si="1"/>
        <v>0.3</v>
      </c>
      <c r="AY7" s="105">
        <v>21</v>
      </c>
      <c r="AZ7" s="112">
        <v>4</v>
      </c>
      <c r="BA7" s="179">
        <f>SUM(AZ7/AY7)</f>
        <v>0.19047619047619047</v>
      </c>
      <c r="BB7" s="122"/>
      <c r="BC7" s="122"/>
      <c r="BD7" s="122"/>
      <c r="BE7" s="202"/>
      <c r="BF7" s="122"/>
      <c r="BG7" s="122"/>
      <c r="BH7" s="172">
        <v>0.61899999999999999</v>
      </c>
      <c r="BI7" s="110">
        <v>0.28570000000000001</v>
      </c>
      <c r="BJ7" s="125">
        <v>0.38100000000000001</v>
      </c>
      <c r="BK7" s="244" t="s">
        <v>252</v>
      </c>
      <c r="BL7" s="195">
        <v>0.93</v>
      </c>
      <c r="BM7" s="195">
        <v>0.96</v>
      </c>
      <c r="BN7" s="243">
        <v>1</v>
      </c>
      <c r="BO7" s="120" t="s">
        <v>534</v>
      </c>
      <c r="BP7" s="120" t="s">
        <v>534</v>
      </c>
      <c r="BQ7" s="120" t="s">
        <v>534</v>
      </c>
      <c r="BR7" s="120" t="s">
        <v>534</v>
      </c>
      <c r="BS7" s="101">
        <v>7178</v>
      </c>
      <c r="BT7" s="101"/>
      <c r="BU7" s="136" t="s">
        <v>38</v>
      </c>
      <c r="BV7" s="133" t="s">
        <v>36</v>
      </c>
    </row>
    <row r="8" spans="1:75" ht="22.25" customHeight="1" x14ac:dyDescent="0.15">
      <c r="A8" s="100" t="s">
        <v>38</v>
      </c>
      <c r="B8" s="133" t="s">
        <v>91</v>
      </c>
      <c r="C8" s="129" t="s">
        <v>354</v>
      </c>
      <c r="D8" s="104" t="s">
        <v>469</v>
      </c>
      <c r="E8" s="104" t="s">
        <v>483</v>
      </c>
      <c r="F8" s="104" t="s">
        <v>484</v>
      </c>
      <c r="G8" s="105" t="s">
        <v>534</v>
      </c>
      <c r="H8" s="105" t="s">
        <v>534</v>
      </c>
      <c r="I8" s="238">
        <v>7</v>
      </c>
      <c r="J8" s="197">
        <v>193608</v>
      </c>
      <c r="K8" s="198">
        <v>188025</v>
      </c>
      <c r="L8" s="198">
        <f t="shared" si="2"/>
        <v>5583</v>
      </c>
      <c r="M8" s="106">
        <f t="shared" si="3"/>
        <v>2.883661832155696E-2</v>
      </c>
      <c r="N8" s="106">
        <f t="shared" si="4"/>
        <v>0.97116338167844307</v>
      </c>
      <c r="O8" s="107">
        <v>1</v>
      </c>
      <c r="P8" s="109">
        <v>12</v>
      </c>
      <c r="Q8" s="109">
        <f t="shared" si="5"/>
        <v>180</v>
      </c>
      <c r="R8" s="109">
        <v>7</v>
      </c>
      <c r="S8" s="110">
        <f t="shared" si="6"/>
        <v>3.888888888888889E-2</v>
      </c>
      <c r="T8" s="111" t="s">
        <v>534</v>
      </c>
      <c r="U8" s="113">
        <v>1</v>
      </c>
      <c r="V8" s="113">
        <v>0</v>
      </c>
      <c r="W8" s="186">
        <v>5</v>
      </c>
      <c r="X8" s="186">
        <v>5</v>
      </c>
      <c r="Y8" s="186">
        <v>5</v>
      </c>
      <c r="Z8" s="186">
        <v>5</v>
      </c>
      <c r="AA8" s="114">
        <v>12</v>
      </c>
      <c r="AB8" s="114">
        <v>12</v>
      </c>
      <c r="AC8" s="114">
        <v>1</v>
      </c>
      <c r="AD8" s="114">
        <v>1</v>
      </c>
      <c r="AE8" s="114">
        <v>1</v>
      </c>
      <c r="AF8" s="108">
        <v>0</v>
      </c>
      <c r="AG8" s="108">
        <v>11</v>
      </c>
      <c r="AH8" s="200" t="s">
        <v>519</v>
      </c>
      <c r="AI8" s="110">
        <v>0.91669999999999996</v>
      </c>
      <c r="AJ8" s="126">
        <v>0</v>
      </c>
      <c r="AK8" s="126">
        <v>5</v>
      </c>
      <c r="AL8" s="125">
        <f t="shared" si="0"/>
        <v>0</v>
      </c>
      <c r="AM8" s="126">
        <v>2</v>
      </c>
      <c r="AN8" s="126">
        <v>5</v>
      </c>
      <c r="AO8" s="125">
        <f t="shared" si="7"/>
        <v>0.4</v>
      </c>
      <c r="AP8" s="116">
        <v>9</v>
      </c>
      <c r="AQ8" s="116">
        <v>12</v>
      </c>
      <c r="AR8" s="117">
        <f t="shared" si="8"/>
        <v>0.75</v>
      </c>
      <c r="AS8" s="118">
        <v>5</v>
      </c>
      <c r="AT8" s="118">
        <v>5</v>
      </c>
      <c r="AU8" s="119">
        <f t="shared" si="9"/>
        <v>1</v>
      </c>
      <c r="AV8" s="173" t="s">
        <v>164</v>
      </c>
      <c r="AW8" s="124"/>
      <c r="AX8" s="174" t="e">
        <f t="shared" si="1"/>
        <v>#VALUE!</v>
      </c>
      <c r="AY8" s="122"/>
      <c r="AZ8" s="122"/>
      <c r="BA8" s="122"/>
      <c r="BB8" s="177">
        <v>12</v>
      </c>
      <c r="BC8" s="177">
        <v>12</v>
      </c>
      <c r="BD8" s="177">
        <v>11</v>
      </c>
      <c r="BE8" s="203">
        <v>1</v>
      </c>
      <c r="BF8" s="178">
        <v>0.91669999999999996</v>
      </c>
      <c r="BG8" s="127" t="s">
        <v>164</v>
      </c>
      <c r="BH8" s="172">
        <v>1</v>
      </c>
      <c r="BI8" s="110">
        <v>0.41670000000000001</v>
      </c>
      <c r="BJ8" s="125">
        <v>0.66669999999999996</v>
      </c>
      <c r="BK8" s="244" t="s">
        <v>252</v>
      </c>
      <c r="BL8" s="195">
        <v>0.93</v>
      </c>
      <c r="BM8" s="195">
        <v>0.96</v>
      </c>
      <c r="BN8" s="243">
        <v>1</v>
      </c>
      <c r="BO8" s="120" t="s">
        <v>534</v>
      </c>
      <c r="BP8" s="120" t="s">
        <v>534</v>
      </c>
      <c r="BQ8" s="120" t="s">
        <v>534</v>
      </c>
      <c r="BR8" s="120" t="s">
        <v>534</v>
      </c>
      <c r="BS8" s="101">
        <v>10242</v>
      </c>
      <c r="BT8" s="101"/>
      <c r="BU8" s="136" t="s">
        <v>38</v>
      </c>
      <c r="BV8" s="133" t="s">
        <v>91</v>
      </c>
    </row>
    <row r="9" spans="1:75" ht="22.25" customHeight="1" x14ac:dyDescent="0.15">
      <c r="A9" s="100" t="s">
        <v>336</v>
      </c>
      <c r="B9" s="133" t="s">
        <v>95</v>
      </c>
      <c r="C9" s="129" t="s">
        <v>352</v>
      </c>
      <c r="D9" s="104" t="s">
        <v>467</v>
      </c>
      <c r="E9" s="104" t="s">
        <v>467</v>
      </c>
      <c r="F9" s="104" t="s">
        <v>485</v>
      </c>
      <c r="G9" s="105" t="s">
        <v>534</v>
      </c>
      <c r="H9" s="105" t="s">
        <v>534</v>
      </c>
      <c r="I9" s="238">
        <v>6</v>
      </c>
      <c r="J9" s="197">
        <v>465537</v>
      </c>
      <c r="K9" s="198">
        <v>318569.84000000003</v>
      </c>
      <c r="L9" s="198">
        <f t="shared" si="2"/>
        <v>146967.15999999997</v>
      </c>
      <c r="M9" s="106">
        <f t="shared" si="3"/>
        <v>0.31569383314323024</v>
      </c>
      <c r="N9" s="106">
        <f t="shared" si="4"/>
        <v>0.68430616685676982</v>
      </c>
      <c r="O9" s="107">
        <v>0.65</v>
      </c>
      <c r="P9" s="109">
        <v>126</v>
      </c>
      <c r="Q9" s="109">
        <f t="shared" si="5"/>
        <v>1890</v>
      </c>
      <c r="R9" s="109">
        <v>35</v>
      </c>
      <c r="S9" s="110">
        <f t="shared" si="6"/>
        <v>1.8518518518518517E-2</v>
      </c>
      <c r="T9" s="111" t="s">
        <v>534</v>
      </c>
      <c r="U9" s="113">
        <v>1</v>
      </c>
      <c r="V9" s="113">
        <v>0.125</v>
      </c>
      <c r="W9" s="186">
        <v>5</v>
      </c>
      <c r="X9" s="186">
        <v>4</v>
      </c>
      <c r="Y9" s="186">
        <v>5</v>
      </c>
      <c r="Z9" s="186">
        <v>5</v>
      </c>
      <c r="AA9" s="114">
        <v>126</v>
      </c>
      <c r="AB9" s="114">
        <v>60</v>
      </c>
      <c r="AC9" s="114">
        <v>40</v>
      </c>
      <c r="AD9" s="114">
        <v>17</v>
      </c>
      <c r="AE9" s="114">
        <v>40</v>
      </c>
      <c r="AF9" s="108">
        <v>34</v>
      </c>
      <c r="AG9" s="123"/>
      <c r="AH9" s="123"/>
      <c r="AI9" s="110">
        <f>SUM(AF9/AC9)</f>
        <v>0.85</v>
      </c>
      <c r="AJ9" s="126">
        <v>4</v>
      </c>
      <c r="AK9" s="126">
        <v>16</v>
      </c>
      <c r="AL9" s="125">
        <f t="shared" si="0"/>
        <v>0.25</v>
      </c>
      <c r="AM9" s="126">
        <v>2</v>
      </c>
      <c r="AN9" s="126">
        <v>16</v>
      </c>
      <c r="AO9" s="125">
        <f t="shared" si="7"/>
        <v>0.125</v>
      </c>
      <c r="AP9" s="116">
        <v>38</v>
      </c>
      <c r="AQ9" s="116">
        <v>60</v>
      </c>
      <c r="AR9" s="117">
        <f t="shared" si="8"/>
        <v>0.6333333333333333</v>
      </c>
      <c r="AS9" s="118">
        <v>104</v>
      </c>
      <c r="AT9" s="118">
        <v>126</v>
      </c>
      <c r="AU9" s="119">
        <f t="shared" si="9"/>
        <v>0.82539682539682535</v>
      </c>
      <c r="AV9" s="173">
        <v>34</v>
      </c>
      <c r="AW9" s="124">
        <v>7</v>
      </c>
      <c r="AX9" s="174">
        <f t="shared" si="1"/>
        <v>0.20588235294117646</v>
      </c>
      <c r="AY9" s="122"/>
      <c r="AZ9" s="122"/>
      <c r="BA9" s="122"/>
      <c r="BB9" s="177">
        <v>131</v>
      </c>
      <c r="BC9" s="177">
        <v>114</v>
      </c>
      <c r="BD9" s="177">
        <v>84</v>
      </c>
      <c r="BE9" s="203">
        <v>0.87019999999999997</v>
      </c>
      <c r="BF9" s="178">
        <v>0.73680000000000001</v>
      </c>
      <c r="BG9" s="127">
        <v>0.45829999999999999</v>
      </c>
      <c r="BH9" s="172">
        <v>0.33589999999999998</v>
      </c>
      <c r="BI9" s="110">
        <v>0.38929999999999998</v>
      </c>
      <c r="BJ9" s="125">
        <v>0.19850000000000001</v>
      </c>
      <c r="BK9" s="244" t="s">
        <v>252</v>
      </c>
      <c r="BL9" s="195">
        <v>0.65</v>
      </c>
      <c r="BM9" s="195">
        <v>0.87</v>
      </c>
      <c r="BN9" s="243">
        <v>1</v>
      </c>
      <c r="BO9" s="120" t="s">
        <v>534</v>
      </c>
      <c r="BP9" s="120" t="s">
        <v>534</v>
      </c>
      <c r="BQ9" s="120" t="s">
        <v>534</v>
      </c>
      <c r="BR9" s="120" t="s">
        <v>534</v>
      </c>
      <c r="BS9" s="101">
        <v>10374</v>
      </c>
      <c r="BT9" s="101"/>
      <c r="BU9" s="136" t="s">
        <v>336</v>
      </c>
      <c r="BV9" s="133" t="s">
        <v>95</v>
      </c>
    </row>
    <row r="10" spans="1:75" ht="22.25" customHeight="1" x14ac:dyDescent="0.15">
      <c r="A10" s="100" t="s">
        <v>336</v>
      </c>
      <c r="B10" s="133" t="s">
        <v>94</v>
      </c>
      <c r="C10" s="129" t="s">
        <v>354</v>
      </c>
      <c r="D10" s="104" t="s">
        <v>469</v>
      </c>
      <c r="E10" s="104" t="s">
        <v>486</v>
      </c>
      <c r="F10" s="104" t="s">
        <v>487</v>
      </c>
      <c r="G10" s="105" t="s">
        <v>534</v>
      </c>
      <c r="H10" s="105" t="s">
        <v>534</v>
      </c>
      <c r="I10" s="238">
        <v>6</v>
      </c>
      <c r="J10" s="197">
        <v>221889</v>
      </c>
      <c r="K10" s="198">
        <v>216957.27</v>
      </c>
      <c r="L10" s="198">
        <f t="shared" si="2"/>
        <v>4931.7300000000105</v>
      </c>
      <c r="M10" s="106">
        <f t="shared" si="3"/>
        <v>2.2226113056528312E-2</v>
      </c>
      <c r="N10" s="106">
        <f t="shared" si="4"/>
        <v>0.97777388694347167</v>
      </c>
      <c r="O10" s="107">
        <v>0.62</v>
      </c>
      <c r="P10" s="109">
        <v>32</v>
      </c>
      <c r="Q10" s="109">
        <f t="shared" si="5"/>
        <v>480</v>
      </c>
      <c r="R10" s="109">
        <v>2</v>
      </c>
      <c r="S10" s="110">
        <f t="shared" si="6"/>
        <v>4.1666666666666666E-3</v>
      </c>
      <c r="T10" s="111" t="s">
        <v>534</v>
      </c>
      <c r="U10" s="113">
        <v>1</v>
      </c>
      <c r="V10" s="113">
        <v>0</v>
      </c>
      <c r="W10" s="186">
        <v>5</v>
      </c>
      <c r="X10" s="186">
        <v>4</v>
      </c>
      <c r="Y10" s="186">
        <v>5</v>
      </c>
      <c r="Z10" s="186">
        <v>5</v>
      </c>
      <c r="AA10" s="114">
        <v>32</v>
      </c>
      <c r="AB10" s="114">
        <v>19</v>
      </c>
      <c r="AC10" s="114">
        <v>6</v>
      </c>
      <c r="AD10" s="114">
        <v>3</v>
      </c>
      <c r="AE10" s="114">
        <v>6</v>
      </c>
      <c r="AF10" s="108">
        <v>5</v>
      </c>
      <c r="AG10" s="108">
        <v>26</v>
      </c>
      <c r="AH10" s="200" t="s">
        <v>520</v>
      </c>
      <c r="AI10" s="110">
        <v>0.96879999999999999</v>
      </c>
      <c r="AJ10" s="126">
        <v>0</v>
      </c>
      <c r="AK10" s="126">
        <v>14</v>
      </c>
      <c r="AL10" s="125">
        <f t="shared" si="0"/>
        <v>0</v>
      </c>
      <c r="AM10" s="126">
        <v>4</v>
      </c>
      <c r="AN10" s="126">
        <v>14</v>
      </c>
      <c r="AO10" s="125">
        <f t="shared" si="7"/>
        <v>0.2857142857142857</v>
      </c>
      <c r="AP10" s="116">
        <v>17</v>
      </c>
      <c r="AQ10" s="116">
        <v>19</v>
      </c>
      <c r="AR10" s="117">
        <f t="shared" si="8"/>
        <v>0.89473684210526316</v>
      </c>
      <c r="AS10" s="118">
        <v>26</v>
      </c>
      <c r="AT10" s="118">
        <v>29</v>
      </c>
      <c r="AU10" s="119">
        <f t="shared" si="9"/>
        <v>0.89655172413793105</v>
      </c>
      <c r="AV10" s="173" t="s">
        <v>164</v>
      </c>
      <c r="AW10" s="124"/>
      <c r="AX10" s="174" t="e">
        <f t="shared" si="1"/>
        <v>#VALUE!</v>
      </c>
      <c r="AY10" s="122"/>
      <c r="AZ10" s="122"/>
      <c r="BA10" s="122"/>
      <c r="BB10" s="177">
        <v>32</v>
      </c>
      <c r="BC10" s="177">
        <v>32</v>
      </c>
      <c r="BD10" s="177">
        <v>31</v>
      </c>
      <c r="BE10" s="203">
        <v>1</v>
      </c>
      <c r="BF10" s="178">
        <v>0.96879999999999999</v>
      </c>
      <c r="BG10" s="127" t="s">
        <v>164</v>
      </c>
      <c r="BH10" s="172">
        <v>0.65629999999999999</v>
      </c>
      <c r="BI10" s="110">
        <v>0.25</v>
      </c>
      <c r="BJ10" s="125">
        <v>0.21879999999999999</v>
      </c>
      <c r="BK10" s="244" t="s">
        <v>252</v>
      </c>
      <c r="BL10" s="195">
        <v>0.65</v>
      </c>
      <c r="BM10" s="195">
        <v>0.87</v>
      </c>
      <c r="BN10" s="243">
        <v>1</v>
      </c>
      <c r="BO10" s="120" t="s">
        <v>534</v>
      </c>
      <c r="BP10" s="120" t="s">
        <v>534</v>
      </c>
      <c r="BQ10" s="120" t="s">
        <v>534</v>
      </c>
      <c r="BR10" s="120" t="s">
        <v>534</v>
      </c>
      <c r="BS10" s="101">
        <v>10373</v>
      </c>
      <c r="BT10" s="101"/>
      <c r="BU10" s="136" t="s">
        <v>336</v>
      </c>
      <c r="BV10" s="133" t="s">
        <v>94</v>
      </c>
    </row>
    <row r="11" spans="1:75" ht="39.75" customHeight="1" x14ac:dyDescent="0.15">
      <c r="A11" s="100" t="s">
        <v>6</v>
      </c>
      <c r="B11" s="133" t="s">
        <v>143</v>
      </c>
      <c r="C11" s="103" t="s">
        <v>350</v>
      </c>
      <c r="D11" s="104" t="s">
        <v>470</v>
      </c>
      <c r="E11" s="104" t="s">
        <v>488</v>
      </c>
      <c r="F11" s="104" t="s">
        <v>471</v>
      </c>
      <c r="G11" s="105" t="s">
        <v>534</v>
      </c>
      <c r="H11" s="105" t="s">
        <v>534</v>
      </c>
      <c r="I11" s="238">
        <v>7</v>
      </c>
      <c r="J11" s="197">
        <v>183480</v>
      </c>
      <c r="K11" s="198">
        <v>183480</v>
      </c>
      <c r="L11" s="198">
        <f t="shared" si="2"/>
        <v>0</v>
      </c>
      <c r="M11" s="106">
        <f t="shared" si="3"/>
        <v>0</v>
      </c>
      <c r="N11" s="106">
        <f t="shared" si="4"/>
        <v>1</v>
      </c>
      <c r="O11" s="107" t="s">
        <v>541</v>
      </c>
      <c r="P11" s="109">
        <v>54</v>
      </c>
      <c r="Q11" s="109">
        <f t="shared" si="5"/>
        <v>810</v>
      </c>
      <c r="R11" s="109">
        <v>4</v>
      </c>
      <c r="S11" s="110">
        <f t="shared" si="6"/>
        <v>4.9382716049382715E-3</v>
      </c>
      <c r="T11" s="111" t="s">
        <v>534</v>
      </c>
      <c r="U11" s="113">
        <v>0.8</v>
      </c>
      <c r="V11" s="113">
        <v>0.1</v>
      </c>
      <c r="W11" s="186">
        <v>3.3</v>
      </c>
      <c r="X11" s="186">
        <v>3.3</v>
      </c>
      <c r="Y11" s="186">
        <v>3.7</v>
      </c>
      <c r="Z11" s="186">
        <v>3.7</v>
      </c>
      <c r="AA11" s="114">
        <v>54</v>
      </c>
      <c r="AB11" s="114">
        <v>24</v>
      </c>
      <c r="AC11" s="114">
        <v>28</v>
      </c>
      <c r="AD11" s="114">
        <v>14</v>
      </c>
      <c r="AE11" s="114">
        <v>28</v>
      </c>
      <c r="AF11" s="108">
        <v>15</v>
      </c>
      <c r="AG11" s="123"/>
      <c r="AH11" s="123"/>
      <c r="AI11" s="110">
        <f t="shared" ref="AI11:AI13" si="11">SUM(AF11/AC11)</f>
        <v>0.5357142857142857</v>
      </c>
      <c r="AJ11" s="126">
        <v>1</v>
      </c>
      <c r="AK11" s="126">
        <v>20</v>
      </c>
      <c r="AL11" s="125">
        <f t="shared" si="0"/>
        <v>0.05</v>
      </c>
      <c r="AM11" s="126">
        <v>3</v>
      </c>
      <c r="AN11" s="126">
        <v>20</v>
      </c>
      <c r="AO11" s="125">
        <f t="shared" si="7"/>
        <v>0.15</v>
      </c>
      <c r="AP11" s="116">
        <v>17</v>
      </c>
      <c r="AQ11" s="116">
        <v>23</v>
      </c>
      <c r="AR11" s="117">
        <f t="shared" si="8"/>
        <v>0.73913043478260865</v>
      </c>
      <c r="AS11" s="118">
        <v>41</v>
      </c>
      <c r="AT11" s="118">
        <v>44</v>
      </c>
      <c r="AU11" s="119">
        <f t="shared" si="9"/>
        <v>0.93181818181818177</v>
      </c>
      <c r="AV11" s="173">
        <v>9</v>
      </c>
      <c r="AW11" s="124">
        <v>0</v>
      </c>
      <c r="AX11" s="121">
        <f t="shared" si="1"/>
        <v>0</v>
      </c>
      <c r="AY11" s="122"/>
      <c r="AZ11" s="122"/>
      <c r="BA11" s="122"/>
      <c r="BB11" s="177">
        <v>61</v>
      </c>
      <c r="BC11" s="177">
        <v>54</v>
      </c>
      <c r="BD11" s="177">
        <v>53</v>
      </c>
      <c r="BE11" s="203">
        <v>0.88519999999999999</v>
      </c>
      <c r="BF11" s="178">
        <v>0.86890000000000001</v>
      </c>
      <c r="BG11" s="127">
        <v>0.6</v>
      </c>
      <c r="BH11" s="172">
        <v>0.44259999999999999</v>
      </c>
      <c r="BI11" s="110">
        <v>0.1148</v>
      </c>
      <c r="BJ11" s="125">
        <v>0.36070000000000002</v>
      </c>
      <c r="BK11" s="244" t="s">
        <v>252</v>
      </c>
      <c r="BL11" s="245">
        <v>0.93330000000000002</v>
      </c>
      <c r="BM11" s="245">
        <v>0.93669999999999998</v>
      </c>
      <c r="BN11" s="243">
        <v>3</v>
      </c>
      <c r="BO11" s="120" t="s">
        <v>534</v>
      </c>
      <c r="BP11" s="120" t="s">
        <v>534</v>
      </c>
      <c r="BQ11" s="120" t="s">
        <v>534</v>
      </c>
      <c r="BR11" s="120" t="s">
        <v>534</v>
      </c>
      <c r="BS11" s="102" t="s">
        <v>132</v>
      </c>
      <c r="BT11" s="102"/>
      <c r="BU11" s="136" t="s">
        <v>6</v>
      </c>
      <c r="BV11" s="133" t="s">
        <v>143</v>
      </c>
    </row>
    <row r="12" spans="1:75" ht="42" customHeight="1" x14ac:dyDescent="0.15">
      <c r="A12" s="100" t="s">
        <v>6</v>
      </c>
      <c r="B12" s="133" t="s">
        <v>333</v>
      </c>
      <c r="C12" s="103" t="s">
        <v>350</v>
      </c>
      <c r="D12" s="104" t="s">
        <v>470</v>
      </c>
      <c r="E12" s="104" t="s">
        <v>488</v>
      </c>
      <c r="F12" s="104" t="s">
        <v>489</v>
      </c>
      <c r="G12" s="105" t="s">
        <v>534</v>
      </c>
      <c r="H12" s="105" t="s">
        <v>534</v>
      </c>
      <c r="I12" s="238">
        <v>7</v>
      </c>
      <c r="J12" s="197">
        <v>78467</v>
      </c>
      <c r="K12" s="198">
        <v>73332</v>
      </c>
      <c r="L12" s="198">
        <f t="shared" si="2"/>
        <v>5135</v>
      </c>
      <c r="M12" s="106">
        <f t="shared" si="3"/>
        <v>6.5441523188091807E-2</v>
      </c>
      <c r="N12" s="106">
        <f t="shared" si="4"/>
        <v>0.93455847681190818</v>
      </c>
      <c r="O12" s="107" t="s">
        <v>541</v>
      </c>
      <c r="P12" s="109">
        <v>31</v>
      </c>
      <c r="Q12" s="109">
        <f t="shared" si="5"/>
        <v>465</v>
      </c>
      <c r="R12" s="109">
        <v>4</v>
      </c>
      <c r="S12" s="110">
        <f t="shared" si="6"/>
        <v>8.6021505376344086E-3</v>
      </c>
      <c r="T12" s="111" t="s">
        <v>534</v>
      </c>
      <c r="U12" s="113">
        <v>1</v>
      </c>
      <c r="V12" s="113">
        <v>0.57140000000000002</v>
      </c>
      <c r="W12" s="186">
        <v>3.3</v>
      </c>
      <c r="X12" s="186">
        <v>3.3</v>
      </c>
      <c r="Y12" s="186">
        <v>3.7</v>
      </c>
      <c r="Z12" s="186">
        <v>3.7</v>
      </c>
      <c r="AA12" s="114">
        <v>31</v>
      </c>
      <c r="AB12" s="114">
        <v>16</v>
      </c>
      <c r="AC12" s="114">
        <v>14</v>
      </c>
      <c r="AD12" s="114">
        <v>8</v>
      </c>
      <c r="AE12" s="114">
        <v>13</v>
      </c>
      <c r="AF12" s="108">
        <v>8</v>
      </c>
      <c r="AG12" s="123"/>
      <c r="AH12" s="123"/>
      <c r="AI12" s="110">
        <f t="shared" si="11"/>
        <v>0.5714285714285714</v>
      </c>
      <c r="AJ12" s="126">
        <v>3</v>
      </c>
      <c r="AK12" s="126">
        <v>11</v>
      </c>
      <c r="AL12" s="125">
        <f t="shared" si="0"/>
        <v>0.27272727272727271</v>
      </c>
      <c r="AM12" s="126">
        <v>2</v>
      </c>
      <c r="AN12" s="126">
        <v>11</v>
      </c>
      <c r="AO12" s="125">
        <f t="shared" si="7"/>
        <v>0.18181818181818182</v>
      </c>
      <c r="AP12" s="116">
        <v>10</v>
      </c>
      <c r="AQ12" s="116">
        <v>16</v>
      </c>
      <c r="AR12" s="117">
        <f t="shared" si="8"/>
        <v>0.625</v>
      </c>
      <c r="AS12" s="118">
        <v>16</v>
      </c>
      <c r="AT12" s="118">
        <v>17</v>
      </c>
      <c r="AU12" s="119">
        <f t="shared" si="9"/>
        <v>0.94117647058823528</v>
      </c>
      <c r="AV12" s="173" t="s">
        <v>164</v>
      </c>
      <c r="AW12" s="124"/>
      <c r="AX12" s="121" t="e">
        <f t="shared" si="1"/>
        <v>#VALUE!</v>
      </c>
      <c r="AY12" s="122"/>
      <c r="AZ12" s="122"/>
      <c r="BA12" s="122"/>
      <c r="BB12" s="177">
        <v>25</v>
      </c>
      <c r="BC12" s="177">
        <v>21</v>
      </c>
      <c r="BD12" s="177">
        <v>18</v>
      </c>
      <c r="BE12" s="203">
        <v>0.84</v>
      </c>
      <c r="BF12" s="178">
        <v>0.72</v>
      </c>
      <c r="BG12" s="127">
        <v>0.33329999999999999</v>
      </c>
      <c r="BH12" s="172">
        <v>0.64</v>
      </c>
      <c r="BI12" s="110">
        <v>0</v>
      </c>
      <c r="BJ12" s="125">
        <v>0.24</v>
      </c>
      <c r="BK12" s="244" t="s">
        <v>252</v>
      </c>
      <c r="BL12" s="245">
        <v>0.93330000000000002</v>
      </c>
      <c r="BM12" s="245">
        <v>0.93669999999999998</v>
      </c>
      <c r="BN12" s="243">
        <v>3</v>
      </c>
      <c r="BO12" s="120" t="s">
        <v>534</v>
      </c>
      <c r="BP12" s="120" t="s">
        <v>534</v>
      </c>
      <c r="BQ12" s="120" t="s">
        <v>534</v>
      </c>
      <c r="BR12" s="120" t="s">
        <v>534</v>
      </c>
      <c r="BS12" s="101" t="s">
        <v>366</v>
      </c>
      <c r="BT12" s="102"/>
      <c r="BU12" s="136" t="s">
        <v>6</v>
      </c>
      <c r="BV12" s="133" t="s">
        <v>333</v>
      </c>
    </row>
    <row r="13" spans="1:75" ht="26" x14ac:dyDescent="0.15">
      <c r="A13" s="100" t="s">
        <v>6</v>
      </c>
      <c r="B13" s="133" t="s">
        <v>334</v>
      </c>
      <c r="C13" s="103" t="s">
        <v>352</v>
      </c>
      <c r="D13" s="104" t="s">
        <v>467</v>
      </c>
      <c r="E13" s="104" t="s">
        <v>481</v>
      </c>
      <c r="F13" s="104" t="s">
        <v>490</v>
      </c>
      <c r="G13" s="105" t="s">
        <v>534</v>
      </c>
      <c r="H13" s="105" t="s">
        <v>534</v>
      </c>
      <c r="I13" s="238">
        <v>7</v>
      </c>
      <c r="J13" s="197">
        <v>58124</v>
      </c>
      <c r="K13" s="198">
        <v>57490</v>
      </c>
      <c r="L13" s="198">
        <f t="shared" si="2"/>
        <v>634</v>
      </c>
      <c r="M13" s="106">
        <f t="shared" si="3"/>
        <v>1.0907714541325442E-2</v>
      </c>
      <c r="N13" s="106">
        <f t="shared" si="4"/>
        <v>0.98909228545867456</v>
      </c>
      <c r="O13" s="107" t="s">
        <v>540</v>
      </c>
      <c r="P13" s="109">
        <v>12</v>
      </c>
      <c r="Q13" s="109">
        <f t="shared" si="5"/>
        <v>180</v>
      </c>
      <c r="R13" s="109">
        <v>3</v>
      </c>
      <c r="S13" s="110">
        <f t="shared" si="6"/>
        <v>1.6666666666666666E-2</v>
      </c>
      <c r="T13" s="111"/>
      <c r="U13" s="113">
        <v>1</v>
      </c>
      <c r="V13" s="113">
        <v>0.33329999999999999</v>
      </c>
      <c r="W13" s="186">
        <v>3</v>
      </c>
      <c r="X13" s="186">
        <v>4</v>
      </c>
      <c r="Y13" s="186">
        <v>4</v>
      </c>
      <c r="Z13" s="186">
        <v>3</v>
      </c>
      <c r="AA13" s="114">
        <v>12</v>
      </c>
      <c r="AB13" s="114">
        <v>9</v>
      </c>
      <c r="AC13" s="114">
        <v>8</v>
      </c>
      <c r="AD13" s="114">
        <v>7</v>
      </c>
      <c r="AE13" s="114">
        <v>8</v>
      </c>
      <c r="AF13" s="108">
        <v>4</v>
      </c>
      <c r="AG13" s="123"/>
      <c r="AH13" s="123"/>
      <c r="AI13" s="110">
        <f t="shared" si="11"/>
        <v>0.5</v>
      </c>
      <c r="AJ13" s="126">
        <v>3</v>
      </c>
      <c r="AK13" s="126">
        <v>8</v>
      </c>
      <c r="AL13" s="125">
        <f t="shared" si="0"/>
        <v>0.375</v>
      </c>
      <c r="AM13" s="126">
        <v>0</v>
      </c>
      <c r="AN13" s="126">
        <v>8</v>
      </c>
      <c r="AO13" s="125">
        <f t="shared" si="7"/>
        <v>0</v>
      </c>
      <c r="AP13" s="116">
        <v>7</v>
      </c>
      <c r="AQ13" s="116">
        <v>9</v>
      </c>
      <c r="AR13" s="117">
        <f t="shared" si="8"/>
        <v>0.77777777777777779</v>
      </c>
      <c r="AS13" s="118">
        <v>9</v>
      </c>
      <c r="AT13" s="118">
        <v>10</v>
      </c>
      <c r="AU13" s="119">
        <f t="shared" si="9"/>
        <v>0.9</v>
      </c>
      <c r="AV13" s="173" t="s">
        <v>164</v>
      </c>
      <c r="AW13" s="124"/>
      <c r="AX13" s="121" t="e">
        <f t="shared" si="1"/>
        <v>#VALUE!</v>
      </c>
      <c r="AY13" s="122"/>
      <c r="AZ13" s="122"/>
      <c r="BA13" s="122"/>
      <c r="BB13" s="177">
        <v>11</v>
      </c>
      <c r="BC13" s="177">
        <v>10</v>
      </c>
      <c r="BD13" s="177">
        <v>9</v>
      </c>
      <c r="BE13" s="203">
        <v>0.90910000000000002</v>
      </c>
      <c r="BF13" s="178">
        <v>0.9</v>
      </c>
      <c r="BG13" s="127" t="s">
        <v>164</v>
      </c>
      <c r="BH13" s="172">
        <v>0.54549999999999998</v>
      </c>
      <c r="BI13" s="110">
        <v>0.18179999999999999</v>
      </c>
      <c r="BJ13" s="125">
        <v>0.36359999999999998</v>
      </c>
      <c r="BK13" s="244" t="s">
        <v>252</v>
      </c>
      <c r="BL13" s="195">
        <v>0.9</v>
      </c>
      <c r="BM13" s="195">
        <v>0.98</v>
      </c>
      <c r="BN13" s="243">
        <v>3</v>
      </c>
      <c r="BO13" s="120" t="s">
        <v>534</v>
      </c>
      <c r="BP13" s="120" t="s">
        <v>534</v>
      </c>
      <c r="BQ13" s="120" t="s">
        <v>534</v>
      </c>
      <c r="BR13" s="120" t="s">
        <v>534</v>
      </c>
      <c r="BS13" s="101">
        <v>10566</v>
      </c>
      <c r="BT13" s="102"/>
      <c r="BU13" s="136" t="s">
        <v>6</v>
      </c>
      <c r="BV13" s="133" t="s">
        <v>334</v>
      </c>
    </row>
    <row r="14" spans="1:75" ht="13" x14ac:dyDescent="0.15">
      <c r="A14" s="100" t="s">
        <v>4</v>
      </c>
      <c r="B14" s="133" t="s">
        <v>114</v>
      </c>
      <c r="C14" s="103" t="s">
        <v>350</v>
      </c>
      <c r="D14" s="104" t="s">
        <v>470</v>
      </c>
      <c r="E14" s="104" t="s">
        <v>491</v>
      </c>
      <c r="F14" s="104" t="s">
        <v>492</v>
      </c>
      <c r="G14" s="105" t="s">
        <v>534</v>
      </c>
      <c r="H14" s="105" t="s">
        <v>534</v>
      </c>
      <c r="I14" s="238">
        <v>7</v>
      </c>
      <c r="J14" s="197">
        <v>231746</v>
      </c>
      <c r="K14" s="198">
        <v>231746</v>
      </c>
      <c r="L14" s="198">
        <f t="shared" si="2"/>
        <v>0</v>
      </c>
      <c r="M14" s="106">
        <f t="shared" si="3"/>
        <v>0</v>
      </c>
      <c r="N14" s="106">
        <f t="shared" si="4"/>
        <v>1</v>
      </c>
      <c r="O14" s="107">
        <v>0.93</v>
      </c>
      <c r="P14" s="109">
        <v>22</v>
      </c>
      <c r="Q14" s="109">
        <f t="shared" si="5"/>
        <v>330</v>
      </c>
      <c r="R14" s="109">
        <v>0</v>
      </c>
      <c r="S14" s="110">
        <f t="shared" si="6"/>
        <v>0</v>
      </c>
      <c r="T14" s="111" t="s">
        <v>534</v>
      </c>
      <c r="U14" s="113">
        <v>1</v>
      </c>
      <c r="V14" s="113">
        <v>0</v>
      </c>
      <c r="W14" s="186">
        <v>5</v>
      </c>
      <c r="X14" s="186">
        <v>5</v>
      </c>
      <c r="Y14" s="186">
        <v>5</v>
      </c>
      <c r="Z14" s="186">
        <v>5</v>
      </c>
      <c r="AA14" s="114">
        <v>22</v>
      </c>
      <c r="AB14" s="114">
        <v>22</v>
      </c>
      <c r="AC14" s="114">
        <v>7</v>
      </c>
      <c r="AD14" s="114">
        <v>7</v>
      </c>
      <c r="AE14" s="114">
        <v>5</v>
      </c>
      <c r="AF14" s="108">
        <v>5</v>
      </c>
      <c r="AG14" s="108">
        <v>15</v>
      </c>
      <c r="AH14" s="200" t="s">
        <v>521</v>
      </c>
      <c r="AI14" s="110">
        <v>1</v>
      </c>
      <c r="AJ14" s="126">
        <v>1</v>
      </c>
      <c r="AK14" s="126">
        <v>16</v>
      </c>
      <c r="AL14" s="125">
        <f t="shared" si="0"/>
        <v>6.25E-2</v>
      </c>
      <c r="AM14" s="126">
        <v>5</v>
      </c>
      <c r="AN14" s="126">
        <v>16</v>
      </c>
      <c r="AO14" s="125">
        <f t="shared" si="7"/>
        <v>0.3125</v>
      </c>
      <c r="AP14" s="116">
        <v>15</v>
      </c>
      <c r="AQ14" s="116">
        <v>22</v>
      </c>
      <c r="AR14" s="117">
        <f t="shared" si="8"/>
        <v>0.68181818181818177</v>
      </c>
      <c r="AS14" s="118">
        <v>16</v>
      </c>
      <c r="AT14" s="118">
        <v>16</v>
      </c>
      <c r="AU14" s="119">
        <f t="shared" si="9"/>
        <v>1</v>
      </c>
      <c r="AV14" s="173">
        <v>3</v>
      </c>
      <c r="AW14" s="173">
        <v>0</v>
      </c>
      <c r="AX14" s="174">
        <f t="shared" si="1"/>
        <v>0</v>
      </c>
      <c r="AY14" s="122"/>
      <c r="AZ14" s="122"/>
      <c r="BA14" s="122"/>
      <c r="BB14" s="177">
        <v>22</v>
      </c>
      <c r="BC14" s="177">
        <v>22</v>
      </c>
      <c r="BD14" s="177">
        <v>21</v>
      </c>
      <c r="BE14" s="203">
        <v>1</v>
      </c>
      <c r="BF14" s="178">
        <v>0.95450000000000002</v>
      </c>
      <c r="BG14" s="127">
        <v>1</v>
      </c>
      <c r="BH14" s="172">
        <v>1</v>
      </c>
      <c r="BI14" s="110">
        <v>0.5</v>
      </c>
      <c r="BJ14" s="125">
        <v>0.5</v>
      </c>
      <c r="BK14" s="118" t="s">
        <v>251</v>
      </c>
      <c r="BL14" s="195">
        <v>1</v>
      </c>
      <c r="BM14" s="195">
        <v>0.99</v>
      </c>
      <c r="BN14" s="243">
        <v>3</v>
      </c>
      <c r="BO14" s="120" t="s">
        <v>534</v>
      </c>
      <c r="BP14" s="120" t="s">
        <v>534</v>
      </c>
      <c r="BQ14" s="120" t="s">
        <v>534</v>
      </c>
      <c r="BR14" s="120" t="s">
        <v>534</v>
      </c>
      <c r="BS14" s="101">
        <v>8905</v>
      </c>
      <c r="BT14" s="101"/>
      <c r="BU14" s="136" t="s">
        <v>4</v>
      </c>
      <c r="BV14" s="133" t="s">
        <v>114</v>
      </c>
    </row>
    <row r="15" spans="1:75" ht="13" x14ac:dyDescent="0.15">
      <c r="A15" s="100" t="s">
        <v>4</v>
      </c>
      <c r="B15" s="133" t="s">
        <v>335</v>
      </c>
      <c r="C15" s="103" t="s">
        <v>350</v>
      </c>
      <c r="D15" s="104" t="s">
        <v>470</v>
      </c>
      <c r="E15" s="104" t="s">
        <v>491</v>
      </c>
      <c r="F15" s="104" t="s">
        <v>492</v>
      </c>
      <c r="G15" s="105" t="s">
        <v>534</v>
      </c>
      <c r="H15" s="105" t="s">
        <v>534</v>
      </c>
      <c r="I15" s="238">
        <v>7</v>
      </c>
      <c r="J15" s="197">
        <v>379676</v>
      </c>
      <c r="K15" s="198">
        <v>379676</v>
      </c>
      <c r="L15" s="198">
        <f t="shared" si="2"/>
        <v>0</v>
      </c>
      <c r="M15" s="106">
        <f t="shared" si="3"/>
        <v>0</v>
      </c>
      <c r="N15" s="106">
        <f t="shared" si="4"/>
        <v>1</v>
      </c>
      <c r="O15" s="107">
        <v>0.95</v>
      </c>
      <c r="P15" s="109">
        <v>31</v>
      </c>
      <c r="Q15" s="109">
        <f t="shared" si="5"/>
        <v>465</v>
      </c>
      <c r="R15" s="109">
        <v>1</v>
      </c>
      <c r="S15" s="110">
        <f t="shared" si="6"/>
        <v>2.1505376344086021E-3</v>
      </c>
      <c r="T15" s="111" t="s">
        <v>534</v>
      </c>
      <c r="U15" s="113">
        <v>0.2</v>
      </c>
      <c r="V15" s="113">
        <v>0</v>
      </c>
      <c r="W15" s="186">
        <v>5</v>
      </c>
      <c r="X15" s="186">
        <v>5</v>
      </c>
      <c r="Y15" s="186">
        <v>5</v>
      </c>
      <c r="Z15" s="186">
        <v>5</v>
      </c>
      <c r="AA15" s="114">
        <v>31</v>
      </c>
      <c r="AB15" s="114">
        <v>30</v>
      </c>
      <c r="AC15" s="114">
        <v>5</v>
      </c>
      <c r="AD15" s="114">
        <v>4</v>
      </c>
      <c r="AE15" s="114">
        <v>5</v>
      </c>
      <c r="AF15" s="108">
        <v>1</v>
      </c>
      <c r="AG15" s="108">
        <v>26</v>
      </c>
      <c r="AH15" s="200" t="s">
        <v>522</v>
      </c>
      <c r="AI15" s="110">
        <v>0.871</v>
      </c>
      <c r="AJ15" s="126">
        <v>2</v>
      </c>
      <c r="AK15" s="126">
        <v>24</v>
      </c>
      <c r="AL15" s="125">
        <f t="shared" si="0"/>
        <v>8.3333333333333329E-2</v>
      </c>
      <c r="AM15" s="126">
        <v>7</v>
      </c>
      <c r="AN15" s="126">
        <v>24</v>
      </c>
      <c r="AO15" s="125">
        <f t="shared" si="7"/>
        <v>0.29166666666666669</v>
      </c>
      <c r="AP15" s="116">
        <v>27</v>
      </c>
      <c r="AQ15" s="116">
        <v>30</v>
      </c>
      <c r="AR15" s="117">
        <f t="shared" si="8"/>
        <v>0.9</v>
      </c>
      <c r="AS15" s="118">
        <v>25</v>
      </c>
      <c r="AT15" s="118">
        <v>25</v>
      </c>
      <c r="AU15" s="119">
        <f t="shared" si="9"/>
        <v>1</v>
      </c>
      <c r="AV15" s="173">
        <v>22</v>
      </c>
      <c r="AW15" s="173">
        <v>3</v>
      </c>
      <c r="AX15" s="174">
        <f t="shared" si="1"/>
        <v>0.13636363636363635</v>
      </c>
      <c r="AY15" s="122"/>
      <c r="AZ15" s="122"/>
      <c r="BA15" s="122"/>
      <c r="BB15" s="177">
        <v>31</v>
      </c>
      <c r="BC15" s="177">
        <v>31</v>
      </c>
      <c r="BD15" s="177">
        <v>26</v>
      </c>
      <c r="BE15" s="203">
        <v>1</v>
      </c>
      <c r="BF15" s="178">
        <v>0.8387</v>
      </c>
      <c r="BG15" s="127" t="s">
        <v>164</v>
      </c>
      <c r="BH15" s="172">
        <v>0.9677</v>
      </c>
      <c r="BI15" s="110">
        <v>0.3871</v>
      </c>
      <c r="BJ15" s="125">
        <v>0.5484</v>
      </c>
      <c r="BK15" s="118" t="s">
        <v>251</v>
      </c>
      <c r="BL15" s="195">
        <v>1</v>
      </c>
      <c r="BM15" s="195">
        <v>0.99</v>
      </c>
      <c r="BN15" s="243">
        <v>3</v>
      </c>
      <c r="BO15" s="120" t="s">
        <v>534</v>
      </c>
      <c r="BP15" s="120" t="s">
        <v>534</v>
      </c>
      <c r="BQ15" s="120" t="s">
        <v>534</v>
      </c>
      <c r="BR15" s="120" t="s">
        <v>534</v>
      </c>
      <c r="BS15" s="101">
        <v>10586</v>
      </c>
      <c r="BT15" s="101"/>
      <c r="BU15" s="136" t="s">
        <v>4</v>
      </c>
      <c r="BV15" s="133" t="s">
        <v>335</v>
      </c>
    </row>
    <row r="16" spans="1:75" ht="26" x14ac:dyDescent="0.15">
      <c r="A16" s="100" t="s">
        <v>147</v>
      </c>
      <c r="B16" s="133" t="s">
        <v>148</v>
      </c>
      <c r="C16" s="103" t="s">
        <v>355</v>
      </c>
      <c r="D16" s="104" t="s">
        <v>471</v>
      </c>
      <c r="E16" s="104" t="s">
        <v>397</v>
      </c>
      <c r="F16" s="104" t="s">
        <v>478</v>
      </c>
      <c r="G16" s="105" t="s">
        <v>534</v>
      </c>
      <c r="H16" s="105" t="s">
        <v>167</v>
      </c>
      <c r="I16" s="238">
        <v>7</v>
      </c>
      <c r="J16" s="197">
        <v>273496</v>
      </c>
      <c r="K16" s="198">
        <v>248319</v>
      </c>
      <c r="L16" s="198">
        <f t="shared" si="2"/>
        <v>25177</v>
      </c>
      <c r="M16" s="106">
        <f t="shared" si="3"/>
        <v>9.2056190949776226E-2</v>
      </c>
      <c r="N16" s="106">
        <f t="shared" si="4"/>
        <v>0.90794380905022376</v>
      </c>
      <c r="O16" s="107">
        <v>0.81</v>
      </c>
      <c r="P16" s="109">
        <v>78</v>
      </c>
      <c r="Q16" s="109">
        <f t="shared" si="5"/>
        <v>1170</v>
      </c>
      <c r="R16" s="109">
        <v>0</v>
      </c>
      <c r="S16" s="110">
        <f t="shared" si="6"/>
        <v>0</v>
      </c>
      <c r="T16" s="111" t="s">
        <v>167</v>
      </c>
      <c r="U16" s="113">
        <v>1</v>
      </c>
      <c r="V16" s="113">
        <v>0.9738</v>
      </c>
      <c r="W16" s="186">
        <v>4</v>
      </c>
      <c r="X16" s="186">
        <v>4</v>
      </c>
      <c r="Y16" s="186">
        <v>5</v>
      </c>
      <c r="Z16" s="186">
        <v>5</v>
      </c>
      <c r="AA16" s="114">
        <v>78</v>
      </c>
      <c r="AB16" s="114">
        <v>39</v>
      </c>
      <c r="AC16" s="114">
        <v>53</v>
      </c>
      <c r="AD16" s="114">
        <v>29</v>
      </c>
      <c r="AE16" s="114">
        <v>53</v>
      </c>
      <c r="AF16" s="108">
        <v>49</v>
      </c>
      <c r="AG16" s="123"/>
      <c r="AH16" s="123"/>
      <c r="AI16" s="110">
        <f t="shared" ref="AI16:AI18" si="12">SUM(AF16/AC16)</f>
        <v>0.92452830188679247</v>
      </c>
      <c r="AJ16" s="126">
        <v>7</v>
      </c>
      <c r="AK16" s="126">
        <v>31</v>
      </c>
      <c r="AL16" s="125">
        <f t="shared" si="0"/>
        <v>0.22580645161290322</v>
      </c>
      <c r="AM16" s="126">
        <v>8</v>
      </c>
      <c r="AN16" s="126">
        <v>31</v>
      </c>
      <c r="AO16" s="125">
        <f t="shared" si="7"/>
        <v>0.25806451612903225</v>
      </c>
      <c r="AP16" s="116">
        <v>45</v>
      </c>
      <c r="AQ16" s="116">
        <v>47</v>
      </c>
      <c r="AR16" s="117">
        <f t="shared" si="8"/>
        <v>0.95744680851063835</v>
      </c>
      <c r="AS16" s="118">
        <v>51</v>
      </c>
      <c r="AT16" s="118">
        <v>56</v>
      </c>
      <c r="AU16" s="119">
        <f t="shared" si="9"/>
        <v>0.9107142857142857</v>
      </c>
      <c r="AV16" s="173">
        <v>84</v>
      </c>
      <c r="AW16" s="173">
        <v>10</v>
      </c>
      <c r="AX16" s="175">
        <f t="shared" si="1"/>
        <v>0.11904761904761904</v>
      </c>
      <c r="AY16" s="122"/>
      <c r="AZ16" s="122"/>
      <c r="BA16" s="122"/>
      <c r="BB16" s="177">
        <v>73</v>
      </c>
      <c r="BC16" s="177">
        <v>72</v>
      </c>
      <c r="BD16" s="177">
        <v>66</v>
      </c>
      <c r="BE16" s="203">
        <v>0.98629999999999995</v>
      </c>
      <c r="BF16" s="178">
        <v>0.91669999999999996</v>
      </c>
      <c r="BG16" s="127">
        <v>0</v>
      </c>
      <c r="BH16" s="172">
        <v>0.26029999999999998</v>
      </c>
      <c r="BI16" s="110">
        <v>0.1507</v>
      </c>
      <c r="BJ16" s="125">
        <v>0.2329</v>
      </c>
      <c r="BK16" s="118" t="s">
        <v>252</v>
      </c>
      <c r="BL16" s="195">
        <v>0.38</v>
      </c>
      <c r="BM16" s="195">
        <v>0.78</v>
      </c>
      <c r="BN16" s="243">
        <v>1</v>
      </c>
      <c r="BO16" s="120" t="s">
        <v>534</v>
      </c>
      <c r="BP16" s="120" t="s">
        <v>534</v>
      </c>
      <c r="BQ16" s="120" t="s">
        <v>534</v>
      </c>
      <c r="BR16" s="120" t="s">
        <v>534</v>
      </c>
      <c r="BS16" s="101">
        <v>10236</v>
      </c>
      <c r="BT16" s="101"/>
      <c r="BU16" s="136" t="s">
        <v>147</v>
      </c>
      <c r="BV16" s="133" t="s">
        <v>148</v>
      </c>
    </row>
    <row r="17" spans="1:123" ht="26" x14ac:dyDescent="0.15">
      <c r="A17" s="136" t="s">
        <v>338</v>
      </c>
      <c r="B17" s="133" t="s">
        <v>337</v>
      </c>
      <c r="C17" s="103" t="s">
        <v>355</v>
      </c>
      <c r="D17" s="104" t="s">
        <v>532</v>
      </c>
      <c r="E17" s="104" t="s">
        <v>496</v>
      </c>
      <c r="F17" s="104" t="s">
        <v>602</v>
      </c>
      <c r="G17" s="105" t="s">
        <v>534</v>
      </c>
      <c r="H17" s="105" t="s">
        <v>534</v>
      </c>
      <c r="I17" s="238">
        <v>7</v>
      </c>
      <c r="J17" s="197">
        <v>180026</v>
      </c>
      <c r="K17" s="198">
        <v>180026</v>
      </c>
      <c r="L17" s="198">
        <f t="shared" si="2"/>
        <v>0</v>
      </c>
      <c r="M17" s="106">
        <f t="shared" si="3"/>
        <v>0</v>
      </c>
      <c r="N17" s="106">
        <f t="shared" si="4"/>
        <v>1</v>
      </c>
      <c r="O17" s="107">
        <v>0.98</v>
      </c>
      <c r="P17" s="109">
        <v>66</v>
      </c>
      <c r="Q17" s="109">
        <f t="shared" si="5"/>
        <v>990</v>
      </c>
      <c r="R17" s="109">
        <v>26</v>
      </c>
      <c r="S17" s="110">
        <f t="shared" si="6"/>
        <v>2.6262626262626262E-2</v>
      </c>
      <c r="T17" s="111" t="s">
        <v>534</v>
      </c>
      <c r="U17" s="113">
        <v>1</v>
      </c>
      <c r="V17" s="113">
        <v>0.58620000000000005</v>
      </c>
      <c r="W17" s="186">
        <v>5</v>
      </c>
      <c r="X17" s="186">
        <v>4</v>
      </c>
      <c r="Y17" s="186">
        <v>5</v>
      </c>
      <c r="Z17" s="186">
        <v>4</v>
      </c>
      <c r="AA17" s="114">
        <v>66</v>
      </c>
      <c r="AB17" s="114">
        <v>32</v>
      </c>
      <c r="AC17" s="114">
        <v>32</v>
      </c>
      <c r="AD17" s="114">
        <v>17</v>
      </c>
      <c r="AE17" s="114">
        <v>32</v>
      </c>
      <c r="AF17" s="108">
        <v>25</v>
      </c>
      <c r="AG17" s="123"/>
      <c r="AH17" s="123"/>
      <c r="AI17" s="110">
        <f t="shared" si="12"/>
        <v>0.78125</v>
      </c>
      <c r="AJ17" s="126">
        <v>2</v>
      </c>
      <c r="AK17" s="126">
        <v>21</v>
      </c>
      <c r="AL17" s="125">
        <f t="shared" si="0"/>
        <v>9.5238095238095233E-2</v>
      </c>
      <c r="AM17" s="126">
        <v>1</v>
      </c>
      <c r="AN17" s="126">
        <v>21</v>
      </c>
      <c r="AO17" s="125">
        <f t="shared" si="7"/>
        <v>4.7619047619047616E-2</v>
      </c>
      <c r="AP17" s="116">
        <v>21</v>
      </c>
      <c r="AQ17" s="116">
        <v>32</v>
      </c>
      <c r="AR17" s="117">
        <f t="shared" si="8"/>
        <v>0.65625</v>
      </c>
      <c r="AS17" s="118">
        <v>38</v>
      </c>
      <c r="AT17" s="118">
        <v>42</v>
      </c>
      <c r="AU17" s="119">
        <f t="shared" si="9"/>
        <v>0.90476190476190477</v>
      </c>
      <c r="AV17" s="173" t="s">
        <v>164</v>
      </c>
      <c r="AW17" s="124"/>
      <c r="AX17" s="174" t="e">
        <f t="shared" si="1"/>
        <v>#VALUE!</v>
      </c>
      <c r="AY17" s="122"/>
      <c r="AZ17" s="122"/>
      <c r="BA17" s="122"/>
      <c r="BB17" s="177">
        <v>73</v>
      </c>
      <c r="BC17" s="177">
        <v>48</v>
      </c>
      <c r="BD17" s="177">
        <v>46</v>
      </c>
      <c r="BE17" s="203">
        <v>0.65749999999999997</v>
      </c>
      <c r="BF17" s="203">
        <v>0.95830000000000004</v>
      </c>
      <c r="BG17" s="127">
        <v>0.2</v>
      </c>
      <c r="BH17" s="172">
        <v>0.31509999999999999</v>
      </c>
      <c r="BI17" s="110">
        <v>0.16439999999999999</v>
      </c>
      <c r="BJ17" s="125">
        <v>0.47949999999999998</v>
      </c>
      <c r="BK17" s="118" t="s">
        <v>251</v>
      </c>
      <c r="BL17" s="195">
        <v>0.8</v>
      </c>
      <c r="BM17" s="195">
        <v>0.75</v>
      </c>
      <c r="BN17" s="243">
        <v>1</v>
      </c>
      <c r="BO17" s="120" t="s">
        <v>534</v>
      </c>
      <c r="BP17" s="120" t="s">
        <v>534</v>
      </c>
      <c r="BQ17" s="120" t="s">
        <v>534</v>
      </c>
      <c r="BR17" s="120" t="s">
        <v>534</v>
      </c>
      <c r="BS17" s="101">
        <v>10819</v>
      </c>
      <c r="BT17" s="101"/>
      <c r="BU17" s="136" t="s">
        <v>338</v>
      </c>
      <c r="BV17" s="133" t="s">
        <v>337</v>
      </c>
    </row>
    <row r="18" spans="1:123" ht="28.5" customHeight="1" x14ac:dyDescent="0.15">
      <c r="A18" s="100" t="s">
        <v>20</v>
      </c>
      <c r="B18" s="134" t="s">
        <v>89</v>
      </c>
      <c r="C18" s="129" t="s">
        <v>359</v>
      </c>
      <c r="D18" s="104" t="s">
        <v>473</v>
      </c>
      <c r="E18" s="104" t="s">
        <v>536</v>
      </c>
      <c r="F18" s="104" t="s">
        <v>603</v>
      </c>
      <c r="G18" s="105" t="s">
        <v>534</v>
      </c>
      <c r="H18" s="105" t="s">
        <v>534</v>
      </c>
      <c r="I18" s="238">
        <v>7</v>
      </c>
      <c r="J18" s="197">
        <v>144303</v>
      </c>
      <c r="K18" s="198">
        <v>142480</v>
      </c>
      <c r="L18" s="198">
        <f t="shared" si="2"/>
        <v>1823</v>
      </c>
      <c r="M18" s="106">
        <f t="shared" si="3"/>
        <v>1.2633139990159595E-2</v>
      </c>
      <c r="N18" s="106">
        <f t="shared" si="4"/>
        <v>0.98736686000984042</v>
      </c>
      <c r="O18" s="107">
        <v>0.89</v>
      </c>
      <c r="P18" s="109">
        <v>24</v>
      </c>
      <c r="Q18" s="109">
        <f t="shared" si="5"/>
        <v>360</v>
      </c>
      <c r="R18" s="109">
        <v>0</v>
      </c>
      <c r="S18" s="110">
        <f t="shared" si="6"/>
        <v>0</v>
      </c>
      <c r="T18" s="111" t="s">
        <v>534</v>
      </c>
      <c r="U18" s="113">
        <v>1</v>
      </c>
      <c r="V18" s="113">
        <v>0.28570000000000001</v>
      </c>
      <c r="W18" s="186">
        <v>4</v>
      </c>
      <c r="X18" s="186">
        <v>4</v>
      </c>
      <c r="Y18" s="186">
        <v>5</v>
      </c>
      <c r="Z18" s="186">
        <v>5</v>
      </c>
      <c r="AA18" s="114">
        <v>24</v>
      </c>
      <c r="AB18" s="114">
        <v>23</v>
      </c>
      <c r="AC18" s="114">
        <v>10</v>
      </c>
      <c r="AD18" s="114">
        <v>9</v>
      </c>
      <c r="AE18" s="114">
        <v>10</v>
      </c>
      <c r="AF18" s="108">
        <v>8</v>
      </c>
      <c r="AG18" s="123"/>
      <c r="AH18" s="123"/>
      <c r="AI18" s="110">
        <f t="shared" si="12"/>
        <v>0.8</v>
      </c>
      <c r="AJ18" s="126">
        <v>2</v>
      </c>
      <c r="AK18" s="126">
        <v>12</v>
      </c>
      <c r="AL18" s="125">
        <f t="shared" si="0"/>
        <v>0.16666666666666666</v>
      </c>
      <c r="AM18" s="126">
        <v>2</v>
      </c>
      <c r="AN18" s="126">
        <v>12</v>
      </c>
      <c r="AO18" s="125">
        <f t="shared" si="7"/>
        <v>0.16666666666666666</v>
      </c>
      <c r="AP18" s="116">
        <v>15</v>
      </c>
      <c r="AQ18" s="116">
        <v>23</v>
      </c>
      <c r="AR18" s="117">
        <f t="shared" si="8"/>
        <v>0.65217391304347827</v>
      </c>
      <c r="AS18" s="118">
        <v>12</v>
      </c>
      <c r="AT18" s="118">
        <v>13</v>
      </c>
      <c r="AU18" s="119">
        <f t="shared" si="9"/>
        <v>0.92307692307692313</v>
      </c>
      <c r="AV18" s="173">
        <v>5</v>
      </c>
      <c r="AW18" s="173">
        <v>2</v>
      </c>
      <c r="AX18" s="174">
        <f t="shared" si="1"/>
        <v>0.4</v>
      </c>
      <c r="AY18" s="122"/>
      <c r="AZ18" s="122"/>
      <c r="BA18" s="122"/>
      <c r="BB18" s="177">
        <v>24</v>
      </c>
      <c r="BC18" s="177">
        <v>21</v>
      </c>
      <c r="BD18" s="177">
        <v>21</v>
      </c>
      <c r="BE18" s="203">
        <v>0.875</v>
      </c>
      <c r="BF18" s="178">
        <v>1</v>
      </c>
      <c r="BG18" s="127">
        <v>0</v>
      </c>
      <c r="BH18" s="172">
        <v>0.875</v>
      </c>
      <c r="BI18" s="110">
        <v>0.20830000000000001</v>
      </c>
      <c r="BJ18" s="125">
        <v>0.375</v>
      </c>
      <c r="BK18" s="118" t="s">
        <v>252</v>
      </c>
      <c r="BL18" s="195">
        <v>0.82</v>
      </c>
      <c r="BM18" s="195">
        <v>0.93</v>
      </c>
      <c r="BN18" s="243">
        <v>2</v>
      </c>
      <c r="BO18" s="120" t="s">
        <v>534</v>
      </c>
      <c r="BP18" s="120" t="s">
        <v>534</v>
      </c>
      <c r="BQ18" s="120" t="s">
        <v>534</v>
      </c>
      <c r="BR18" s="120" t="s">
        <v>534</v>
      </c>
      <c r="BS18" s="101" t="s">
        <v>92</v>
      </c>
      <c r="BT18" s="101"/>
      <c r="BU18" s="136" t="s">
        <v>20</v>
      </c>
      <c r="BV18" s="134" t="s">
        <v>89</v>
      </c>
    </row>
    <row r="19" spans="1:123" ht="26" x14ac:dyDescent="0.15">
      <c r="A19" s="100" t="s">
        <v>20</v>
      </c>
      <c r="B19" s="134" t="s">
        <v>146</v>
      </c>
      <c r="C19" s="129" t="s">
        <v>352</v>
      </c>
      <c r="D19" s="104" t="s">
        <v>467</v>
      </c>
      <c r="E19" s="104" t="s">
        <v>476</v>
      </c>
      <c r="F19" s="104" t="s">
        <v>498</v>
      </c>
      <c r="G19" s="105" t="s">
        <v>534</v>
      </c>
      <c r="H19" s="105" t="s">
        <v>534</v>
      </c>
      <c r="I19" s="238">
        <v>7</v>
      </c>
      <c r="J19" s="197">
        <v>397814</v>
      </c>
      <c r="K19" s="198">
        <v>397814</v>
      </c>
      <c r="L19" s="198">
        <f t="shared" si="2"/>
        <v>0</v>
      </c>
      <c r="M19" s="106">
        <f t="shared" si="3"/>
        <v>0</v>
      </c>
      <c r="N19" s="106">
        <f t="shared" si="4"/>
        <v>1</v>
      </c>
      <c r="O19" s="107" t="s">
        <v>541</v>
      </c>
      <c r="P19" s="109">
        <v>32</v>
      </c>
      <c r="Q19" s="109">
        <f t="shared" si="5"/>
        <v>480</v>
      </c>
      <c r="R19" s="109">
        <v>0</v>
      </c>
      <c r="S19" s="110">
        <f t="shared" si="6"/>
        <v>0</v>
      </c>
      <c r="T19" s="111" t="s">
        <v>534</v>
      </c>
      <c r="U19" s="113">
        <v>1</v>
      </c>
      <c r="V19" s="113">
        <v>0.6</v>
      </c>
      <c r="W19" s="186">
        <v>4</v>
      </c>
      <c r="X19" s="186">
        <v>4</v>
      </c>
      <c r="Y19" s="186">
        <v>5</v>
      </c>
      <c r="Z19" s="186">
        <v>5</v>
      </c>
      <c r="AA19" s="114">
        <v>32</v>
      </c>
      <c r="AB19" s="114">
        <v>32</v>
      </c>
      <c r="AC19" s="114">
        <v>9</v>
      </c>
      <c r="AD19" s="114">
        <v>9</v>
      </c>
      <c r="AE19" s="114">
        <v>9</v>
      </c>
      <c r="AF19" s="108">
        <v>8</v>
      </c>
      <c r="AG19" s="108">
        <v>23</v>
      </c>
      <c r="AH19" s="200" t="s">
        <v>520</v>
      </c>
      <c r="AI19" s="110">
        <v>0.96879999999999999</v>
      </c>
      <c r="AJ19" s="126">
        <v>1</v>
      </c>
      <c r="AK19" s="126">
        <v>29</v>
      </c>
      <c r="AL19" s="125">
        <f t="shared" si="0"/>
        <v>3.4482758620689655E-2</v>
      </c>
      <c r="AM19" s="126">
        <v>5</v>
      </c>
      <c r="AN19" s="126">
        <v>29</v>
      </c>
      <c r="AO19" s="125">
        <f t="shared" si="7"/>
        <v>0.17241379310344829</v>
      </c>
      <c r="AP19" s="116">
        <v>29</v>
      </c>
      <c r="AQ19" s="116">
        <v>32</v>
      </c>
      <c r="AR19" s="117">
        <f t="shared" si="8"/>
        <v>0.90625</v>
      </c>
      <c r="AS19" s="118">
        <v>27</v>
      </c>
      <c r="AT19" s="118">
        <v>28</v>
      </c>
      <c r="AU19" s="119">
        <f t="shared" si="9"/>
        <v>0.9642857142857143</v>
      </c>
      <c r="AV19" s="173">
        <v>1</v>
      </c>
      <c r="AW19" s="124">
        <v>0</v>
      </c>
      <c r="AX19" s="175">
        <f t="shared" si="1"/>
        <v>0</v>
      </c>
      <c r="AY19" s="122"/>
      <c r="AZ19" s="122"/>
      <c r="BA19" s="122"/>
      <c r="BB19" s="177">
        <v>32</v>
      </c>
      <c r="BC19" s="177">
        <v>32</v>
      </c>
      <c r="BD19" s="177">
        <v>31</v>
      </c>
      <c r="BE19" s="203">
        <v>1</v>
      </c>
      <c r="BF19" s="178">
        <v>0.96879999999999999</v>
      </c>
      <c r="BG19" s="127" t="s">
        <v>164</v>
      </c>
      <c r="BH19" s="172">
        <v>1</v>
      </c>
      <c r="BI19" s="110">
        <v>0.46879999999999999</v>
      </c>
      <c r="BJ19" s="125">
        <v>0.5</v>
      </c>
      <c r="BK19" s="118" t="s">
        <v>252</v>
      </c>
      <c r="BL19" s="195">
        <v>0.82</v>
      </c>
      <c r="BM19" s="195">
        <v>0.93</v>
      </c>
      <c r="BN19" s="243">
        <v>2</v>
      </c>
      <c r="BO19" s="120" t="s">
        <v>534</v>
      </c>
      <c r="BP19" s="120" t="s">
        <v>534</v>
      </c>
      <c r="BQ19" s="120" t="s">
        <v>534</v>
      </c>
      <c r="BR19" s="120" t="s">
        <v>534</v>
      </c>
      <c r="BS19" s="101">
        <v>10092</v>
      </c>
      <c r="BT19" s="101"/>
      <c r="BU19" s="136" t="s">
        <v>20</v>
      </c>
      <c r="BV19" s="134" t="s">
        <v>146</v>
      </c>
    </row>
    <row r="20" spans="1:123" ht="26" x14ac:dyDescent="0.15">
      <c r="A20" s="100" t="s">
        <v>20</v>
      </c>
      <c r="B20" s="134" t="s">
        <v>141</v>
      </c>
      <c r="C20" s="129" t="s">
        <v>358</v>
      </c>
      <c r="D20" s="104" t="s">
        <v>474</v>
      </c>
      <c r="E20" s="104" t="s">
        <v>499</v>
      </c>
      <c r="F20" s="104" t="s">
        <v>500</v>
      </c>
      <c r="G20" s="105" t="s">
        <v>534</v>
      </c>
      <c r="H20" s="105" t="s">
        <v>534</v>
      </c>
      <c r="I20" s="238">
        <v>7</v>
      </c>
      <c r="J20" s="197">
        <v>158603</v>
      </c>
      <c r="K20" s="198">
        <v>157954</v>
      </c>
      <c r="L20" s="198">
        <f t="shared" si="2"/>
        <v>649</v>
      </c>
      <c r="M20" s="106">
        <f t="shared" si="3"/>
        <v>4.0919780836428067E-3</v>
      </c>
      <c r="N20" s="106">
        <f t="shared" si="4"/>
        <v>0.99590802191635719</v>
      </c>
      <c r="O20" s="107" t="s">
        <v>540</v>
      </c>
      <c r="P20" s="109">
        <v>18</v>
      </c>
      <c r="Q20" s="109">
        <f t="shared" si="5"/>
        <v>270</v>
      </c>
      <c r="R20" s="109">
        <v>0</v>
      </c>
      <c r="S20" s="110">
        <f t="shared" si="6"/>
        <v>0</v>
      </c>
      <c r="T20" s="111" t="s">
        <v>534</v>
      </c>
      <c r="U20" s="113">
        <v>0.875</v>
      </c>
      <c r="V20" s="113">
        <v>0.5</v>
      </c>
      <c r="W20" s="186">
        <v>4</v>
      </c>
      <c r="X20" s="186">
        <v>4</v>
      </c>
      <c r="Y20" s="186">
        <v>5</v>
      </c>
      <c r="Z20" s="186">
        <v>5</v>
      </c>
      <c r="AA20" s="114">
        <v>18</v>
      </c>
      <c r="AB20" s="114">
        <v>18</v>
      </c>
      <c r="AC20" s="114">
        <v>7</v>
      </c>
      <c r="AD20" s="114">
        <v>7</v>
      </c>
      <c r="AE20" s="114">
        <v>7</v>
      </c>
      <c r="AF20" s="108">
        <v>5</v>
      </c>
      <c r="AG20" s="123"/>
      <c r="AH20" s="123"/>
      <c r="AI20" s="110">
        <f t="shared" ref="AI20:AI21" si="13">SUM(AF20/AC20)</f>
        <v>0.7142857142857143</v>
      </c>
      <c r="AJ20" s="126">
        <v>3</v>
      </c>
      <c r="AK20" s="126">
        <v>15</v>
      </c>
      <c r="AL20" s="125">
        <f t="shared" si="0"/>
        <v>0.2</v>
      </c>
      <c r="AM20" s="126">
        <v>0</v>
      </c>
      <c r="AN20" s="126">
        <v>15</v>
      </c>
      <c r="AO20" s="125">
        <f t="shared" si="7"/>
        <v>0</v>
      </c>
      <c r="AP20" s="116">
        <v>18</v>
      </c>
      <c r="AQ20" s="116">
        <v>18</v>
      </c>
      <c r="AR20" s="117">
        <f t="shared" si="8"/>
        <v>1</v>
      </c>
      <c r="AS20" s="118">
        <v>13</v>
      </c>
      <c r="AT20" s="118">
        <v>14</v>
      </c>
      <c r="AU20" s="119">
        <f t="shared" si="9"/>
        <v>0.9285714285714286</v>
      </c>
      <c r="AV20" s="173" t="s">
        <v>164</v>
      </c>
      <c r="AW20" s="124"/>
      <c r="AX20" s="175" t="e">
        <f t="shared" si="1"/>
        <v>#VALUE!</v>
      </c>
      <c r="AY20" s="122"/>
      <c r="AZ20" s="122"/>
      <c r="BA20" s="122"/>
      <c r="BB20" s="177">
        <v>20</v>
      </c>
      <c r="BC20" s="177">
        <v>18</v>
      </c>
      <c r="BD20" s="177">
        <v>18</v>
      </c>
      <c r="BE20" s="203">
        <v>0.9</v>
      </c>
      <c r="BF20" s="178">
        <v>1</v>
      </c>
      <c r="BG20" s="127">
        <v>1</v>
      </c>
      <c r="BH20" s="172">
        <v>0.9</v>
      </c>
      <c r="BI20" s="110">
        <v>0.35</v>
      </c>
      <c r="BJ20" s="125">
        <v>0.5</v>
      </c>
      <c r="BK20" s="118" t="s">
        <v>252</v>
      </c>
      <c r="BL20" s="195">
        <v>0.82</v>
      </c>
      <c r="BM20" s="195">
        <v>0.93</v>
      </c>
      <c r="BN20" s="243">
        <v>2</v>
      </c>
      <c r="BO20" s="120" t="s">
        <v>534</v>
      </c>
      <c r="BP20" s="120" t="s">
        <v>534</v>
      </c>
      <c r="BQ20" s="120" t="s">
        <v>534</v>
      </c>
      <c r="BR20" s="120" t="s">
        <v>534</v>
      </c>
      <c r="BS20" s="101">
        <v>10530</v>
      </c>
      <c r="BT20" s="101"/>
      <c r="BU20" s="136" t="s">
        <v>20</v>
      </c>
      <c r="BV20" s="134" t="s">
        <v>141</v>
      </c>
    </row>
    <row r="21" spans="1:123" ht="25.25" customHeight="1" x14ac:dyDescent="0.15">
      <c r="A21" s="100" t="s">
        <v>339</v>
      </c>
      <c r="B21" s="133" t="s">
        <v>340</v>
      </c>
      <c r="C21" s="103" t="s">
        <v>359</v>
      </c>
      <c r="D21" s="104" t="s">
        <v>397</v>
      </c>
      <c r="E21" s="236" t="s">
        <v>503</v>
      </c>
      <c r="F21" s="104" t="s">
        <v>504</v>
      </c>
      <c r="G21" s="105" t="s">
        <v>534</v>
      </c>
      <c r="H21" s="105" t="s">
        <v>534</v>
      </c>
      <c r="I21" s="238">
        <v>7</v>
      </c>
      <c r="J21" s="197">
        <v>89476</v>
      </c>
      <c r="K21" s="198">
        <v>71084.679999999993</v>
      </c>
      <c r="L21" s="198">
        <f t="shared" si="2"/>
        <v>18391.320000000007</v>
      </c>
      <c r="M21" s="106">
        <f t="shared" si="3"/>
        <v>0.20554472707765217</v>
      </c>
      <c r="N21" s="106">
        <f t="shared" si="4"/>
        <v>0.79445527292234785</v>
      </c>
      <c r="O21" s="107">
        <v>0.44</v>
      </c>
      <c r="P21" s="109">
        <v>7</v>
      </c>
      <c r="Q21" s="109">
        <f t="shared" si="5"/>
        <v>105</v>
      </c>
      <c r="R21" s="109">
        <v>4</v>
      </c>
      <c r="S21" s="110">
        <f t="shared" si="6"/>
        <v>3.8095238095238099E-2</v>
      </c>
      <c r="T21" s="111" t="s">
        <v>534</v>
      </c>
      <c r="U21" s="113">
        <v>1</v>
      </c>
      <c r="V21" s="113">
        <v>0</v>
      </c>
      <c r="W21" s="186">
        <v>5</v>
      </c>
      <c r="X21" s="186">
        <v>4</v>
      </c>
      <c r="Y21" s="186">
        <v>5</v>
      </c>
      <c r="Z21" s="186">
        <v>4</v>
      </c>
      <c r="AA21" s="114">
        <v>7</v>
      </c>
      <c r="AB21" s="114">
        <v>7</v>
      </c>
      <c r="AC21" s="114">
        <v>4</v>
      </c>
      <c r="AD21" s="114">
        <v>4</v>
      </c>
      <c r="AE21" s="114">
        <v>4</v>
      </c>
      <c r="AF21" s="108">
        <v>0</v>
      </c>
      <c r="AG21" s="123"/>
      <c r="AH21" s="123"/>
      <c r="AI21" s="110">
        <f t="shared" si="13"/>
        <v>0</v>
      </c>
      <c r="AJ21" s="126">
        <v>1</v>
      </c>
      <c r="AK21" s="126">
        <v>5</v>
      </c>
      <c r="AL21" s="125">
        <f t="shared" si="0"/>
        <v>0.2</v>
      </c>
      <c r="AM21" s="126">
        <v>0</v>
      </c>
      <c r="AN21" s="126">
        <v>5</v>
      </c>
      <c r="AO21" s="125">
        <f t="shared" si="7"/>
        <v>0</v>
      </c>
      <c r="AP21" s="116">
        <v>5</v>
      </c>
      <c r="AQ21" s="116">
        <v>7</v>
      </c>
      <c r="AR21" s="117">
        <f t="shared" si="8"/>
        <v>0.7142857142857143</v>
      </c>
      <c r="AS21" s="118">
        <v>3</v>
      </c>
      <c r="AT21" s="118">
        <v>4</v>
      </c>
      <c r="AU21" s="119">
        <f t="shared" si="9"/>
        <v>0.75</v>
      </c>
      <c r="AV21" s="173" t="s">
        <v>164</v>
      </c>
      <c r="AW21" s="124"/>
      <c r="AX21" s="174" t="e">
        <f t="shared" si="1"/>
        <v>#VALUE!</v>
      </c>
      <c r="AY21" s="122"/>
      <c r="AZ21" s="122"/>
      <c r="BA21" s="122"/>
      <c r="BB21" s="177">
        <v>6</v>
      </c>
      <c r="BC21" s="177">
        <v>5</v>
      </c>
      <c r="BD21" s="177">
        <v>2</v>
      </c>
      <c r="BE21" s="203">
        <v>0.83330000000000004</v>
      </c>
      <c r="BF21" s="178">
        <v>0.4</v>
      </c>
      <c r="BG21" s="127" t="s">
        <v>164</v>
      </c>
      <c r="BH21" s="172">
        <v>1</v>
      </c>
      <c r="BI21" s="110">
        <v>0.66669999999999996</v>
      </c>
      <c r="BJ21" s="125">
        <v>0.4</v>
      </c>
      <c r="BK21" s="118" t="s">
        <v>252</v>
      </c>
      <c r="BL21" s="195">
        <v>1</v>
      </c>
      <c r="BM21" s="195">
        <v>1</v>
      </c>
      <c r="BN21" s="243">
        <v>1</v>
      </c>
      <c r="BO21" s="120" t="s">
        <v>534</v>
      </c>
      <c r="BP21" s="120" t="s">
        <v>534</v>
      </c>
      <c r="BQ21" s="120" t="s">
        <v>534</v>
      </c>
      <c r="BR21" s="120" t="s">
        <v>534</v>
      </c>
      <c r="BS21" s="101">
        <v>10628</v>
      </c>
      <c r="BT21" s="101"/>
      <c r="BU21" s="136" t="s">
        <v>339</v>
      </c>
      <c r="BV21" s="133" t="s">
        <v>340</v>
      </c>
    </row>
    <row r="22" spans="1:123" ht="13" x14ac:dyDescent="0.15">
      <c r="A22" s="100" t="s">
        <v>116</v>
      </c>
      <c r="B22" s="133" t="s">
        <v>90</v>
      </c>
      <c r="C22" s="103" t="s">
        <v>360</v>
      </c>
      <c r="D22" s="104" t="s">
        <v>475</v>
      </c>
      <c r="E22" s="104" t="s">
        <v>505</v>
      </c>
      <c r="F22" s="104" t="s">
        <v>506</v>
      </c>
      <c r="G22" s="105" t="s">
        <v>534</v>
      </c>
      <c r="H22" s="105" t="s">
        <v>534</v>
      </c>
      <c r="I22" s="238">
        <v>5</v>
      </c>
      <c r="J22" s="197">
        <v>208432</v>
      </c>
      <c r="K22" s="198">
        <v>208432</v>
      </c>
      <c r="L22" s="198">
        <f t="shared" si="2"/>
        <v>0</v>
      </c>
      <c r="M22" s="106">
        <f t="shared" si="3"/>
        <v>0</v>
      </c>
      <c r="N22" s="106">
        <f t="shared" si="4"/>
        <v>1</v>
      </c>
      <c r="O22" s="107">
        <v>0.85</v>
      </c>
      <c r="P22" s="109">
        <v>32</v>
      </c>
      <c r="Q22" s="109">
        <f t="shared" si="5"/>
        <v>480</v>
      </c>
      <c r="R22" s="109">
        <v>2</v>
      </c>
      <c r="S22" s="110">
        <f t="shared" si="6"/>
        <v>4.1666666666666666E-3</v>
      </c>
      <c r="T22" s="111" t="s">
        <v>534</v>
      </c>
      <c r="U22" s="113">
        <v>1</v>
      </c>
      <c r="V22" s="113">
        <v>0</v>
      </c>
      <c r="W22" s="186">
        <v>4</v>
      </c>
      <c r="X22" s="186">
        <v>4</v>
      </c>
      <c r="Y22" s="186">
        <v>5</v>
      </c>
      <c r="Z22" s="186">
        <v>5</v>
      </c>
      <c r="AA22" s="114">
        <v>32</v>
      </c>
      <c r="AB22" s="114">
        <v>25</v>
      </c>
      <c r="AC22" s="114">
        <v>7</v>
      </c>
      <c r="AD22" s="114">
        <v>6</v>
      </c>
      <c r="AE22" s="114">
        <v>5</v>
      </c>
      <c r="AF22" s="108">
        <v>1</v>
      </c>
      <c r="AG22" s="108">
        <v>25</v>
      </c>
      <c r="AH22" s="200" t="s">
        <v>523</v>
      </c>
      <c r="AI22" s="110">
        <v>0.86670000000000003</v>
      </c>
      <c r="AJ22" s="126">
        <v>0</v>
      </c>
      <c r="AK22" s="126">
        <v>20</v>
      </c>
      <c r="AL22" s="125">
        <f t="shared" si="0"/>
        <v>0</v>
      </c>
      <c r="AM22" s="126">
        <v>8</v>
      </c>
      <c r="AN22" s="126">
        <v>20</v>
      </c>
      <c r="AO22" s="125">
        <f t="shared" si="7"/>
        <v>0.4</v>
      </c>
      <c r="AP22" s="116">
        <v>19</v>
      </c>
      <c r="AQ22" s="116">
        <v>25</v>
      </c>
      <c r="AR22" s="117">
        <f t="shared" si="8"/>
        <v>0.76</v>
      </c>
      <c r="AS22" s="118">
        <v>26</v>
      </c>
      <c r="AT22" s="118">
        <v>26</v>
      </c>
      <c r="AU22" s="119">
        <f t="shared" si="9"/>
        <v>1</v>
      </c>
      <c r="AV22" s="173" t="s">
        <v>164</v>
      </c>
      <c r="AW22" s="173"/>
      <c r="AX22" s="174" t="e">
        <f t="shared" si="1"/>
        <v>#VALUE!</v>
      </c>
      <c r="AY22" s="122"/>
      <c r="AZ22" s="122"/>
      <c r="BA22" s="122"/>
      <c r="BB22" s="177">
        <v>32</v>
      </c>
      <c r="BC22" s="177">
        <v>31</v>
      </c>
      <c r="BD22" s="177">
        <v>28</v>
      </c>
      <c r="BE22" s="203">
        <v>0.96879999999999999</v>
      </c>
      <c r="BF22" s="178">
        <v>0.9032</v>
      </c>
      <c r="BG22" s="127">
        <v>1</v>
      </c>
      <c r="BH22" s="172">
        <v>0.71879999999999999</v>
      </c>
      <c r="BI22" s="110">
        <v>0.375</v>
      </c>
      <c r="BJ22" s="125">
        <v>0.1875</v>
      </c>
      <c r="BK22" s="118" t="s">
        <v>252</v>
      </c>
      <c r="BL22" s="195">
        <v>0.86</v>
      </c>
      <c r="BM22" s="195">
        <v>0.86</v>
      </c>
      <c r="BN22" s="243">
        <v>1</v>
      </c>
      <c r="BO22" s="120" t="s">
        <v>534</v>
      </c>
      <c r="BP22" s="120" t="s">
        <v>534</v>
      </c>
      <c r="BQ22" s="120" t="s">
        <v>534</v>
      </c>
      <c r="BR22" s="120" t="s">
        <v>534</v>
      </c>
      <c r="BS22" s="101">
        <v>9116</v>
      </c>
      <c r="BT22" s="101"/>
      <c r="BU22" s="136" t="s">
        <v>116</v>
      </c>
      <c r="BV22" s="133" t="s">
        <v>90</v>
      </c>
    </row>
    <row r="23" spans="1:123" ht="26" x14ac:dyDescent="0.15">
      <c r="A23" s="100" t="s">
        <v>116</v>
      </c>
      <c r="B23" s="133" t="s">
        <v>341</v>
      </c>
      <c r="C23" s="103" t="s">
        <v>352</v>
      </c>
      <c r="D23" s="104" t="s">
        <v>467</v>
      </c>
      <c r="E23" s="104" t="s">
        <v>467</v>
      </c>
      <c r="F23" s="104" t="s">
        <v>507</v>
      </c>
      <c r="G23" s="105" t="s">
        <v>534</v>
      </c>
      <c r="H23" s="105" t="s">
        <v>534</v>
      </c>
      <c r="I23" s="238">
        <v>7</v>
      </c>
      <c r="J23" s="197">
        <v>898636</v>
      </c>
      <c r="K23" s="198">
        <v>898636</v>
      </c>
      <c r="L23" s="198">
        <f t="shared" si="2"/>
        <v>0</v>
      </c>
      <c r="M23" s="106">
        <f t="shared" si="3"/>
        <v>0</v>
      </c>
      <c r="N23" s="106">
        <f t="shared" si="4"/>
        <v>1</v>
      </c>
      <c r="O23" s="107" t="s">
        <v>540</v>
      </c>
      <c r="P23" s="109">
        <v>78</v>
      </c>
      <c r="Q23" s="109">
        <f t="shared" si="5"/>
        <v>1170</v>
      </c>
      <c r="R23" s="109">
        <v>0</v>
      </c>
      <c r="S23" s="110">
        <f t="shared" si="6"/>
        <v>0</v>
      </c>
      <c r="T23" s="111" t="s">
        <v>534</v>
      </c>
      <c r="U23" s="113">
        <v>1</v>
      </c>
      <c r="V23" s="113">
        <v>0.8</v>
      </c>
      <c r="W23" s="186">
        <v>4</v>
      </c>
      <c r="X23" s="186">
        <v>4</v>
      </c>
      <c r="Y23" s="186">
        <v>5</v>
      </c>
      <c r="Z23" s="186">
        <v>5</v>
      </c>
      <c r="AA23" s="114">
        <v>78</v>
      </c>
      <c r="AB23" s="114">
        <v>77</v>
      </c>
      <c r="AC23" s="114">
        <v>15</v>
      </c>
      <c r="AD23" s="114">
        <v>15</v>
      </c>
      <c r="AE23" s="114">
        <v>8</v>
      </c>
      <c r="AF23" s="108">
        <v>5</v>
      </c>
      <c r="AG23" s="108">
        <v>63</v>
      </c>
      <c r="AH23" s="200" t="s">
        <v>525</v>
      </c>
      <c r="AI23" s="110">
        <v>0.9577</v>
      </c>
      <c r="AJ23" s="126">
        <v>3</v>
      </c>
      <c r="AK23" s="126">
        <v>70</v>
      </c>
      <c r="AL23" s="125">
        <f t="shared" si="0"/>
        <v>4.2857142857142858E-2</v>
      </c>
      <c r="AM23" s="126">
        <v>19</v>
      </c>
      <c r="AN23" s="126">
        <v>70</v>
      </c>
      <c r="AO23" s="125">
        <f t="shared" si="7"/>
        <v>0.27142857142857141</v>
      </c>
      <c r="AP23" s="116">
        <v>59</v>
      </c>
      <c r="AQ23" s="116">
        <v>77</v>
      </c>
      <c r="AR23" s="117">
        <f t="shared" si="8"/>
        <v>0.76623376623376627</v>
      </c>
      <c r="AS23" s="118">
        <v>64</v>
      </c>
      <c r="AT23" s="118">
        <v>67</v>
      </c>
      <c r="AU23" s="119">
        <f t="shared" si="9"/>
        <v>0.95522388059701491</v>
      </c>
      <c r="AV23" s="173" t="s">
        <v>164</v>
      </c>
      <c r="AW23" s="173"/>
      <c r="AX23" s="174" t="e">
        <f t="shared" si="1"/>
        <v>#VALUE!</v>
      </c>
      <c r="AY23" s="122"/>
      <c r="AZ23" s="122"/>
      <c r="BA23" s="122"/>
      <c r="BB23" s="177">
        <v>79</v>
      </c>
      <c r="BC23" s="177">
        <v>78</v>
      </c>
      <c r="BD23" s="177">
        <v>70</v>
      </c>
      <c r="BE23" s="203">
        <v>0.98729999999999996</v>
      </c>
      <c r="BF23" s="178">
        <v>0.89739999999999998</v>
      </c>
      <c r="BG23" s="127">
        <v>1</v>
      </c>
      <c r="BH23" s="172">
        <v>0.98729999999999996</v>
      </c>
      <c r="BI23" s="110">
        <v>0.50629999999999997</v>
      </c>
      <c r="BJ23" s="125">
        <v>0.45569999999999999</v>
      </c>
      <c r="BK23" s="118" t="s">
        <v>252</v>
      </c>
      <c r="BL23" s="195">
        <v>0.86</v>
      </c>
      <c r="BM23" s="195">
        <v>0.86</v>
      </c>
      <c r="BN23" s="243">
        <v>1</v>
      </c>
      <c r="BO23" s="120" t="s">
        <v>534</v>
      </c>
      <c r="BP23" s="120" t="s">
        <v>534</v>
      </c>
      <c r="BQ23" s="120" t="s">
        <v>534</v>
      </c>
      <c r="BR23" s="120" t="s">
        <v>534</v>
      </c>
      <c r="BS23" s="101">
        <v>10098</v>
      </c>
      <c r="BT23" s="101"/>
      <c r="BU23" s="136" t="s">
        <v>116</v>
      </c>
      <c r="BV23" s="133" t="s">
        <v>341</v>
      </c>
    </row>
    <row r="24" spans="1:123" ht="26" x14ac:dyDescent="0.15">
      <c r="A24" s="100" t="s">
        <v>116</v>
      </c>
      <c r="B24" s="133" t="s">
        <v>342</v>
      </c>
      <c r="C24" s="103" t="s">
        <v>361</v>
      </c>
      <c r="D24" s="104" t="s">
        <v>476</v>
      </c>
      <c r="E24" s="104" t="s">
        <v>508</v>
      </c>
      <c r="F24" s="104" t="s">
        <v>509</v>
      </c>
      <c r="G24" s="105" t="s">
        <v>534</v>
      </c>
      <c r="H24" s="105" t="s">
        <v>534</v>
      </c>
      <c r="I24" s="238">
        <v>7</v>
      </c>
      <c r="J24" s="197">
        <v>313610</v>
      </c>
      <c r="K24" s="198">
        <v>313576.74</v>
      </c>
      <c r="L24" s="198">
        <f t="shared" si="2"/>
        <v>33.260000000009313</v>
      </c>
      <c r="M24" s="106">
        <f t="shared" si="3"/>
        <v>1.060552916042515E-4</v>
      </c>
      <c r="N24" s="106">
        <f t="shared" si="4"/>
        <v>0.99989394470839577</v>
      </c>
      <c r="O24" s="107">
        <v>1</v>
      </c>
      <c r="P24" s="109">
        <v>11</v>
      </c>
      <c r="Q24" s="109">
        <f t="shared" si="5"/>
        <v>165</v>
      </c>
      <c r="R24" s="109">
        <v>3</v>
      </c>
      <c r="S24" s="110">
        <f t="shared" si="6"/>
        <v>1.8181818181818181E-2</v>
      </c>
      <c r="T24" s="111" t="s">
        <v>534</v>
      </c>
      <c r="U24" s="113" t="s">
        <v>164</v>
      </c>
      <c r="V24" s="113" t="s">
        <v>164</v>
      </c>
      <c r="W24" s="186">
        <v>5</v>
      </c>
      <c r="X24" s="186">
        <v>4</v>
      </c>
      <c r="Y24" s="186">
        <v>4</v>
      </c>
      <c r="Z24" s="186">
        <v>5</v>
      </c>
      <c r="AA24" s="114">
        <v>11</v>
      </c>
      <c r="AB24" s="114">
        <v>4</v>
      </c>
      <c r="AC24" s="114">
        <v>3</v>
      </c>
      <c r="AD24" s="114">
        <v>1</v>
      </c>
      <c r="AE24" s="114">
        <v>3</v>
      </c>
      <c r="AF24" s="108">
        <v>3</v>
      </c>
      <c r="AG24" s="108">
        <v>8</v>
      </c>
      <c r="AH24" s="200" t="s">
        <v>524</v>
      </c>
      <c r="AI24" s="110">
        <v>1</v>
      </c>
      <c r="AJ24" s="126">
        <v>1</v>
      </c>
      <c r="AK24" s="126">
        <v>2</v>
      </c>
      <c r="AL24" s="125">
        <f t="shared" si="0"/>
        <v>0.5</v>
      </c>
      <c r="AM24" s="126">
        <v>0</v>
      </c>
      <c r="AN24" s="126">
        <v>2</v>
      </c>
      <c r="AO24" s="125">
        <f t="shared" si="7"/>
        <v>0</v>
      </c>
      <c r="AP24" s="116">
        <v>2</v>
      </c>
      <c r="AQ24" s="116">
        <v>4</v>
      </c>
      <c r="AR24" s="117">
        <f t="shared" si="8"/>
        <v>0.5</v>
      </c>
      <c r="AS24" s="118">
        <v>3</v>
      </c>
      <c r="AT24" s="118">
        <v>6</v>
      </c>
      <c r="AU24" s="119">
        <f t="shared" si="9"/>
        <v>0.5</v>
      </c>
      <c r="AV24" s="173" t="s">
        <v>164</v>
      </c>
      <c r="AW24" s="124"/>
      <c r="AX24" s="174" t="e">
        <f t="shared" si="1"/>
        <v>#VALUE!</v>
      </c>
      <c r="AY24" s="122"/>
      <c r="AZ24" s="122"/>
      <c r="BA24" s="122"/>
      <c r="BB24" s="177">
        <v>6</v>
      </c>
      <c r="BC24" s="177">
        <v>6</v>
      </c>
      <c r="BD24" s="177">
        <v>3</v>
      </c>
      <c r="BE24" s="203">
        <v>1</v>
      </c>
      <c r="BF24" s="178">
        <v>0.5</v>
      </c>
      <c r="BG24" s="127" t="s">
        <v>164</v>
      </c>
      <c r="BH24" s="172">
        <v>0.33329999999999999</v>
      </c>
      <c r="BI24" s="110">
        <v>0</v>
      </c>
      <c r="BJ24" s="125">
        <v>0.5</v>
      </c>
      <c r="BK24" s="118" t="s">
        <v>252</v>
      </c>
      <c r="BL24" s="195">
        <v>0.86</v>
      </c>
      <c r="BM24" s="195">
        <v>0.86</v>
      </c>
      <c r="BN24" s="243">
        <v>1</v>
      </c>
      <c r="BO24" s="120" t="s">
        <v>534</v>
      </c>
      <c r="BP24" s="120" t="s">
        <v>534</v>
      </c>
      <c r="BQ24" s="120" t="s">
        <v>534</v>
      </c>
      <c r="BR24" s="120" t="s">
        <v>534</v>
      </c>
      <c r="BS24" s="101">
        <v>10476</v>
      </c>
      <c r="BT24" s="101"/>
      <c r="BU24" s="136" t="s">
        <v>116</v>
      </c>
      <c r="BV24" s="133" t="s">
        <v>342</v>
      </c>
    </row>
    <row r="25" spans="1:123" ht="26" x14ac:dyDescent="0.15">
      <c r="A25" s="100" t="s">
        <v>116</v>
      </c>
      <c r="B25" s="133" t="s">
        <v>135</v>
      </c>
      <c r="C25" s="103" t="s">
        <v>354</v>
      </c>
      <c r="D25" s="104" t="s">
        <v>469</v>
      </c>
      <c r="E25" s="104" t="s">
        <v>510</v>
      </c>
      <c r="F25" s="104" t="s">
        <v>487</v>
      </c>
      <c r="G25" s="105" t="s">
        <v>534</v>
      </c>
      <c r="H25" s="105" t="s">
        <v>534</v>
      </c>
      <c r="I25" s="238">
        <v>7</v>
      </c>
      <c r="J25" s="197">
        <v>365266</v>
      </c>
      <c r="K25" s="198">
        <v>365266</v>
      </c>
      <c r="L25" s="198">
        <f t="shared" si="2"/>
        <v>0</v>
      </c>
      <c r="M25" s="106">
        <f t="shared" si="3"/>
        <v>0</v>
      </c>
      <c r="N25" s="106">
        <f t="shared" si="4"/>
        <v>1</v>
      </c>
      <c r="O25" s="107" t="s">
        <v>540</v>
      </c>
      <c r="P25" s="109">
        <v>73</v>
      </c>
      <c r="Q25" s="109">
        <f t="shared" si="5"/>
        <v>1095</v>
      </c>
      <c r="R25" s="109">
        <v>4</v>
      </c>
      <c r="S25" s="110">
        <f t="shared" si="6"/>
        <v>3.6529680365296802E-3</v>
      </c>
      <c r="T25" s="111" t="s">
        <v>534</v>
      </c>
      <c r="U25" s="113">
        <v>0.97619999999999996</v>
      </c>
      <c r="V25" s="113">
        <v>0.59519999999999995</v>
      </c>
      <c r="W25" s="186">
        <v>3</v>
      </c>
      <c r="X25" s="186">
        <v>4</v>
      </c>
      <c r="Y25" s="186">
        <v>5</v>
      </c>
      <c r="Z25" s="186">
        <v>5</v>
      </c>
      <c r="AA25" s="114">
        <v>73</v>
      </c>
      <c r="AB25" s="114">
        <v>34</v>
      </c>
      <c r="AC25" s="114">
        <v>18</v>
      </c>
      <c r="AD25" s="114">
        <v>9</v>
      </c>
      <c r="AE25" s="114">
        <v>17</v>
      </c>
      <c r="AF25" s="108">
        <v>9</v>
      </c>
      <c r="AG25" s="123"/>
      <c r="AH25" s="123"/>
      <c r="AI25" s="110">
        <f>SUM(AF25/AC25)</f>
        <v>0.5</v>
      </c>
      <c r="AJ25" s="126">
        <v>3</v>
      </c>
      <c r="AK25" s="126">
        <v>31</v>
      </c>
      <c r="AL25" s="125">
        <f t="shared" si="0"/>
        <v>9.6774193548387094E-2</v>
      </c>
      <c r="AM25" s="126">
        <v>7</v>
      </c>
      <c r="AN25" s="126">
        <v>31</v>
      </c>
      <c r="AO25" s="125">
        <f t="shared" si="7"/>
        <v>0.22580645161290322</v>
      </c>
      <c r="AP25" s="116">
        <v>30</v>
      </c>
      <c r="AQ25" s="116">
        <v>34</v>
      </c>
      <c r="AR25" s="117">
        <f t="shared" si="8"/>
        <v>0.88235294117647056</v>
      </c>
      <c r="AS25" s="118">
        <v>60</v>
      </c>
      <c r="AT25" s="118">
        <v>60</v>
      </c>
      <c r="AU25" s="119">
        <f t="shared" si="9"/>
        <v>1</v>
      </c>
      <c r="AV25" s="173">
        <v>22</v>
      </c>
      <c r="AW25" s="124">
        <v>4</v>
      </c>
      <c r="AX25" s="174">
        <f t="shared" si="1"/>
        <v>0.18181818181818182</v>
      </c>
      <c r="AY25" s="122"/>
      <c r="AZ25" s="122"/>
      <c r="BA25" s="122"/>
      <c r="BB25" s="177">
        <v>71</v>
      </c>
      <c r="BC25" s="177">
        <v>60</v>
      </c>
      <c r="BD25" s="177">
        <v>47</v>
      </c>
      <c r="BE25" s="203">
        <v>0.84509999999999996</v>
      </c>
      <c r="BF25" s="178">
        <v>0.7833</v>
      </c>
      <c r="BG25" s="127">
        <v>0.2</v>
      </c>
      <c r="BH25" s="172">
        <v>0.32390000000000002</v>
      </c>
      <c r="BI25" s="110">
        <v>0.16900000000000001</v>
      </c>
      <c r="BJ25" s="125">
        <v>0.50700000000000001</v>
      </c>
      <c r="BK25" s="118" t="s">
        <v>252</v>
      </c>
      <c r="BL25" s="195">
        <v>0.86</v>
      </c>
      <c r="BM25" s="195">
        <v>0.86</v>
      </c>
      <c r="BN25" s="243">
        <v>1</v>
      </c>
      <c r="BO25" s="120" t="s">
        <v>534</v>
      </c>
      <c r="BP25" s="120" t="s">
        <v>534</v>
      </c>
      <c r="BQ25" s="120" t="s">
        <v>534</v>
      </c>
      <c r="BR25" s="120" t="s">
        <v>534</v>
      </c>
      <c r="BS25" s="101">
        <v>10475</v>
      </c>
      <c r="BT25" s="101"/>
      <c r="BU25" s="136" t="s">
        <v>116</v>
      </c>
      <c r="BV25" s="133" t="s">
        <v>135</v>
      </c>
    </row>
    <row r="26" spans="1:123" ht="13" x14ac:dyDescent="0.15">
      <c r="A26" s="100" t="s">
        <v>7</v>
      </c>
      <c r="B26" s="133" t="s">
        <v>18</v>
      </c>
      <c r="C26" s="103" t="s">
        <v>359</v>
      </c>
      <c r="D26" s="104" t="s">
        <v>473</v>
      </c>
      <c r="E26" s="104" t="s">
        <v>537</v>
      </c>
      <c r="F26" s="104" t="s">
        <v>602</v>
      </c>
      <c r="G26" s="105" t="s">
        <v>534</v>
      </c>
      <c r="H26" s="105" t="s">
        <v>534</v>
      </c>
      <c r="I26" s="238">
        <v>7</v>
      </c>
      <c r="J26" s="197">
        <v>187801</v>
      </c>
      <c r="K26" s="198">
        <v>187801</v>
      </c>
      <c r="L26" s="198">
        <f t="shared" si="2"/>
        <v>0</v>
      </c>
      <c r="M26" s="106">
        <f t="shared" si="3"/>
        <v>0</v>
      </c>
      <c r="N26" s="106">
        <f t="shared" si="4"/>
        <v>1</v>
      </c>
      <c r="O26" s="107">
        <v>0.93</v>
      </c>
      <c r="P26" s="109">
        <v>13</v>
      </c>
      <c r="Q26" s="109">
        <f t="shared" si="5"/>
        <v>195</v>
      </c>
      <c r="R26" s="109">
        <v>0</v>
      </c>
      <c r="S26" s="110">
        <f t="shared" si="6"/>
        <v>0</v>
      </c>
      <c r="T26" s="111" t="s">
        <v>534</v>
      </c>
      <c r="U26" s="113">
        <v>1</v>
      </c>
      <c r="V26" s="113">
        <v>0.5</v>
      </c>
      <c r="W26" s="186">
        <v>4</v>
      </c>
      <c r="X26" s="186">
        <v>5</v>
      </c>
      <c r="Y26" s="186">
        <v>4</v>
      </c>
      <c r="Z26" s="186">
        <v>5</v>
      </c>
      <c r="AA26" s="114">
        <v>13</v>
      </c>
      <c r="AB26" s="114">
        <v>13</v>
      </c>
      <c r="AC26" s="114">
        <v>4</v>
      </c>
      <c r="AD26" s="114">
        <v>4</v>
      </c>
      <c r="AE26" s="114">
        <v>4</v>
      </c>
      <c r="AF26" s="108">
        <v>4</v>
      </c>
      <c r="AG26" s="108">
        <v>9</v>
      </c>
      <c r="AH26" s="200" t="s">
        <v>538</v>
      </c>
      <c r="AI26" s="110">
        <v>1</v>
      </c>
      <c r="AJ26" s="126">
        <v>2</v>
      </c>
      <c r="AK26" s="126">
        <v>10</v>
      </c>
      <c r="AL26" s="125">
        <f t="shared" si="0"/>
        <v>0.2</v>
      </c>
      <c r="AM26" s="126">
        <v>3</v>
      </c>
      <c r="AN26" s="126">
        <v>10</v>
      </c>
      <c r="AO26" s="125">
        <f t="shared" si="7"/>
        <v>0.3</v>
      </c>
      <c r="AP26" s="116">
        <v>8</v>
      </c>
      <c r="AQ26" s="116">
        <v>13</v>
      </c>
      <c r="AR26" s="117">
        <f t="shared" si="8"/>
        <v>0.61538461538461542</v>
      </c>
      <c r="AS26" s="118">
        <v>9</v>
      </c>
      <c r="AT26" s="118">
        <v>10</v>
      </c>
      <c r="AU26" s="119">
        <f t="shared" si="9"/>
        <v>0.9</v>
      </c>
      <c r="AV26" s="173">
        <v>1</v>
      </c>
      <c r="AW26" s="124">
        <v>0</v>
      </c>
      <c r="AX26" s="174">
        <f t="shared" si="1"/>
        <v>0</v>
      </c>
      <c r="AY26" s="122"/>
      <c r="AZ26" s="122"/>
      <c r="BA26" s="122"/>
      <c r="BB26" s="177">
        <v>15</v>
      </c>
      <c r="BC26" s="177">
        <v>14</v>
      </c>
      <c r="BD26" s="177">
        <v>14</v>
      </c>
      <c r="BE26" s="203">
        <v>0.93330000000000002</v>
      </c>
      <c r="BF26" s="178">
        <v>1</v>
      </c>
      <c r="BG26" s="127">
        <v>1</v>
      </c>
      <c r="BH26" s="172">
        <v>0.93330000000000002</v>
      </c>
      <c r="BI26" s="110">
        <v>0.66669999999999996</v>
      </c>
      <c r="BJ26" s="125">
        <v>0.4</v>
      </c>
      <c r="BK26" s="118" t="s">
        <v>251</v>
      </c>
      <c r="BL26" s="195">
        <v>1</v>
      </c>
      <c r="BM26" s="195">
        <v>0.71</v>
      </c>
      <c r="BN26" s="243">
        <v>1</v>
      </c>
      <c r="BO26" s="120" t="s">
        <v>534</v>
      </c>
      <c r="BP26" s="120" t="s">
        <v>534</v>
      </c>
      <c r="BQ26" s="120" t="s">
        <v>534</v>
      </c>
      <c r="BR26" s="120" t="s">
        <v>534</v>
      </c>
      <c r="BS26" s="101">
        <v>10588</v>
      </c>
      <c r="BT26" s="101"/>
      <c r="BU26" s="136" t="s">
        <v>7</v>
      </c>
      <c r="BV26" s="133" t="s">
        <v>18</v>
      </c>
    </row>
    <row r="27" spans="1:123" ht="24.75" customHeight="1" x14ac:dyDescent="0.15">
      <c r="A27" s="100" t="s">
        <v>5</v>
      </c>
      <c r="B27" s="133" t="s">
        <v>18</v>
      </c>
      <c r="C27" s="103" t="s">
        <v>350</v>
      </c>
      <c r="D27" s="104" t="s">
        <v>470</v>
      </c>
      <c r="E27" s="104" t="s">
        <v>511</v>
      </c>
      <c r="F27" s="104" t="s">
        <v>512</v>
      </c>
      <c r="G27" s="105" t="s">
        <v>534</v>
      </c>
      <c r="H27" s="105" t="s">
        <v>534</v>
      </c>
      <c r="I27" s="238">
        <v>5</v>
      </c>
      <c r="J27" s="197">
        <v>117870</v>
      </c>
      <c r="K27" s="198">
        <v>84461</v>
      </c>
      <c r="L27" s="198">
        <f t="shared" si="2"/>
        <v>33409</v>
      </c>
      <c r="M27" s="106">
        <f t="shared" si="3"/>
        <v>0.28343938237040806</v>
      </c>
      <c r="N27" s="106">
        <f t="shared" si="4"/>
        <v>0.716560617629592</v>
      </c>
      <c r="O27" s="107">
        <v>0.48</v>
      </c>
      <c r="P27" s="109">
        <v>22</v>
      </c>
      <c r="Q27" s="109">
        <f t="shared" si="5"/>
        <v>330</v>
      </c>
      <c r="R27" s="109">
        <v>9</v>
      </c>
      <c r="S27" s="110">
        <f t="shared" si="6"/>
        <v>2.7272727272727271E-2</v>
      </c>
      <c r="T27" s="111" t="s">
        <v>534</v>
      </c>
      <c r="U27" s="113">
        <v>0.875</v>
      </c>
      <c r="V27" s="113">
        <v>0.6875</v>
      </c>
      <c r="W27" s="186">
        <v>2</v>
      </c>
      <c r="X27" s="186">
        <v>3</v>
      </c>
      <c r="Y27" s="186">
        <v>2</v>
      </c>
      <c r="Z27" s="186">
        <v>3</v>
      </c>
      <c r="AA27" s="114">
        <v>22</v>
      </c>
      <c r="AB27" s="114">
        <v>13</v>
      </c>
      <c r="AC27" s="114">
        <v>14</v>
      </c>
      <c r="AD27" s="114">
        <v>6</v>
      </c>
      <c r="AE27" s="114">
        <v>14</v>
      </c>
      <c r="AF27" s="108">
        <v>12</v>
      </c>
      <c r="AG27" s="108">
        <v>8</v>
      </c>
      <c r="AH27" s="200" t="s">
        <v>531</v>
      </c>
      <c r="AI27" s="110">
        <v>0.90910000000000002</v>
      </c>
      <c r="AJ27" s="126">
        <v>0</v>
      </c>
      <c r="AK27" s="126">
        <v>6</v>
      </c>
      <c r="AL27" s="125">
        <f t="shared" si="0"/>
        <v>0</v>
      </c>
      <c r="AM27" s="126">
        <v>1</v>
      </c>
      <c r="AN27" s="126">
        <v>6</v>
      </c>
      <c r="AO27" s="125">
        <f t="shared" si="7"/>
        <v>0.16666666666666666</v>
      </c>
      <c r="AP27" s="116">
        <v>10</v>
      </c>
      <c r="AQ27" s="116">
        <v>13</v>
      </c>
      <c r="AR27" s="117">
        <f t="shared" si="8"/>
        <v>0.76923076923076927</v>
      </c>
      <c r="AS27" s="118">
        <v>13</v>
      </c>
      <c r="AT27" s="118">
        <v>16</v>
      </c>
      <c r="AU27" s="119">
        <f t="shared" si="9"/>
        <v>0.8125</v>
      </c>
      <c r="AV27" s="173" t="s">
        <v>164</v>
      </c>
      <c r="AW27" s="124"/>
      <c r="AX27" s="174" t="e">
        <f t="shared" si="1"/>
        <v>#VALUE!</v>
      </c>
      <c r="AY27" s="122"/>
      <c r="AZ27" s="122"/>
      <c r="BA27" s="122"/>
      <c r="BB27" s="177">
        <v>22</v>
      </c>
      <c r="BC27" s="177">
        <v>18</v>
      </c>
      <c r="BD27" s="177">
        <v>18</v>
      </c>
      <c r="BE27" s="203">
        <v>0.81820000000000004</v>
      </c>
      <c r="BF27" s="178">
        <v>1</v>
      </c>
      <c r="BG27" s="127">
        <v>1</v>
      </c>
      <c r="BH27" s="172">
        <v>0.5</v>
      </c>
      <c r="BI27" s="110">
        <v>4.5499999999999999E-2</v>
      </c>
      <c r="BJ27" s="125">
        <v>0.18179999999999999</v>
      </c>
      <c r="BK27" s="118" t="s">
        <v>252</v>
      </c>
      <c r="BL27" s="195">
        <v>0.98</v>
      </c>
      <c r="BM27" s="195">
        <v>0.84</v>
      </c>
      <c r="BN27" s="243">
        <v>0</v>
      </c>
      <c r="BO27" s="120" t="s">
        <v>534</v>
      </c>
      <c r="BP27" s="120" t="s">
        <v>534</v>
      </c>
      <c r="BQ27" s="120" t="s">
        <v>534</v>
      </c>
      <c r="BR27" s="120" t="s">
        <v>534</v>
      </c>
      <c r="BS27" s="101">
        <v>10589</v>
      </c>
      <c r="BT27" s="101"/>
      <c r="BU27" s="136" t="s">
        <v>5</v>
      </c>
      <c r="BV27" s="133" t="s">
        <v>18</v>
      </c>
    </row>
    <row r="28" spans="1:123" ht="13" x14ac:dyDescent="0.15">
      <c r="A28" s="100" t="s">
        <v>145</v>
      </c>
      <c r="B28" s="133" t="s">
        <v>115</v>
      </c>
      <c r="C28" s="103" t="s">
        <v>354</v>
      </c>
      <c r="D28" s="104" t="s">
        <v>469</v>
      </c>
      <c r="E28" s="104" t="s">
        <v>513</v>
      </c>
      <c r="F28" s="104" t="s">
        <v>487</v>
      </c>
      <c r="G28" s="105" t="s">
        <v>534</v>
      </c>
      <c r="H28" s="105" t="s">
        <v>534</v>
      </c>
      <c r="I28" s="238">
        <v>7</v>
      </c>
      <c r="J28" s="197">
        <v>182038</v>
      </c>
      <c r="K28" s="198">
        <v>182038</v>
      </c>
      <c r="L28" s="198">
        <f t="shared" si="2"/>
        <v>0</v>
      </c>
      <c r="M28" s="106">
        <f t="shared" si="3"/>
        <v>0</v>
      </c>
      <c r="N28" s="106">
        <f t="shared" si="4"/>
        <v>1</v>
      </c>
      <c r="O28" s="107">
        <v>0.92</v>
      </c>
      <c r="P28" s="109">
        <v>27</v>
      </c>
      <c r="Q28" s="109">
        <f t="shared" si="5"/>
        <v>405</v>
      </c>
      <c r="R28" s="109">
        <v>0</v>
      </c>
      <c r="S28" s="110">
        <f t="shared" si="6"/>
        <v>0</v>
      </c>
      <c r="T28" s="111" t="s">
        <v>534</v>
      </c>
      <c r="U28" s="113">
        <v>0.875</v>
      </c>
      <c r="V28" s="113">
        <v>0.4</v>
      </c>
      <c r="W28" s="186">
        <v>4</v>
      </c>
      <c r="X28" s="186">
        <v>4</v>
      </c>
      <c r="Y28" s="186">
        <v>5</v>
      </c>
      <c r="Z28" s="186">
        <v>4</v>
      </c>
      <c r="AA28" s="114">
        <v>27</v>
      </c>
      <c r="AB28" s="114">
        <v>27</v>
      </c>
      <c r="AC28" s="114">
        <v>8</v>
      </c>
      <c r="AD28" s="114">
        <v>8</v>
      </c>
      <c r="AE28" s="114">
        <v>5</v>
      </c>
      <c r="AF28" s="108">
        <v>4</v>
      </c>
      <c r="AG28" s="108">
        <v>19</v>
      </c>
      <c r="AH28" s="200" t="s">
        <v>526</v>
      </c>
      <c r="AI28" s="110">
        <v>0.95830000000000004</v>
      </c>
      <c r="AJ28" s="126">
        <v>1</v>
      </c>
      <c r="AK28" s="126">
        <v>19</v>
      </c>
      <c r="AL28" s="125">
        <f t="shared" si="0"/>
        <v>5.2631578947368418E-2</v>
      </c>
      <c r="AM28" s="126">
        <v>7</v>
      </c>
      <c r="AN28" s="126">
        <v>19</v>
      </c>
      <c r="AO28" s="125">
        <f t="shared" si="7"/>
        <v>0.36842105263157893</v>
      </c>
      <c r="AP28" s="116">
        <v>20</v>
      </c>
      <c r="AQ28" s="116">
        <v>27</v>
      </c>
      <c r="AR28" s="117">
        <f t="shared" si="8"/>
        <v>0.7407407407407407</v>
      </c>
      <c r="AS28" s="118">
        <v>19</v>
      </c>
      <c r="AT28" s="118">
        <v>19</v>
      </c>
      <c r="AU28" s="119">
        <f t="shared" si="9"/>
        <v>1</v>
      </c>
      <c r="AV28" s="173">
        <v>6</v>
      </c>
      <c r="AW28" s="173">
        <v>2</v>
      </c>
      <c r="AX28" s="174">
        <f t="shared" si="1"/>
        <v>0.33333333333333331</v>
      </c>
      <c r="AY28" s="122"/>
      <c r="AZ28" s="122"/>
      <c r="BA28" s="122"/>
      <c r="BB28" s="177">
        <v>28</v>
      </c>
      <c r="BC28" s="177">
        <v>27</v>
      </c>
      <c r="BD28" s="177">
        <v>26</v>
      </c>
      <c r="BE28" s="203">
        <v>0.96430000000000005</v>
      </c>
      <c r="BF28" s="178">
        <v>0.96299999999999997</v>
      </c>
      <c r="BG28" s="127">
        <v>1</v>
      </c>
      <c r="BH28" s="172">
        <v>1</v>
      </c>
      <c r="BI28" s="110">
        <v>0.28570000000000001</v>
      </c>
      <c r="BJ28" s="125">
        <v>0.21429999999999999</v>
      </c>
      <c r="BK28" s="118" t="s">
        <v>252</v>
      </c>
      <c r="BL28" s="195">
        <v>0.9</v>
      </c>
      <c r="BM28" s="195">
        <v>0.98</v>
      </c>
      <c r="BN28" s="243">
        <v>3</v>
      </c>
      <c r="BO28" s="120" t="s">
        <v>534</v>
      </c>
      <c r="BP28" s="120" t="s">
        <v>534</v>
      </c>
      <c r="BQ28" s="120" t="s">
        <v>534</v>
      </c>
      <c r="BR28" s="120" t="s">
        <v>534</v>
      </c>
      <c r="BS28" s="101">
        <v>9010</v>
      </c>
      <c r="BT28" s="101"/>
      <c r="BU28" s="136" t="s">
        <v>145</v>
      </c>
      <c r="BV28" s="133" t="s">
        <v>115</v>
      </c>
    </row>
    <row r="29" spans="1:123" ht="39" x14ac:dyDescent="0.15">
      <c r="A29" s="100" t="s">
        <v>73</v>
      </c>
      <c r="B29" s="133" t="s">
        <v>22</v>
      </c>
      <c r="C29" s="130" t="s">
        <v>360</v>
      </c>
      <c r="D29" s="104" t="s">
        <v>475</v>
      </c>
      <c r="E29" s="104" t="s">
        <v>514</v>
      </c>
      <c r="F29" s="104" t="s">
        <v>533</v>
      </c>
      <c r="G29" s="105" t="s">
        <v>534</v>
      </c>
      <c r="H29" s="105" t="s">
        <v>167</v>
      </c>
      <c r="I29" s="238">
        <v>3.5</v>
      </c>
      <c r="J29" s="197">
        <v>278688</v>
      </c>
      <c r="K29" s="198">
        <v>262114</v>
      </c>
      <c r="L29" s="198">
        <f t="shared" si="2"/>
        <v>16574</v>
      </c>
      <c r="M29" s="106">
        <f t="shared" si="3"/>
        <v>5.9471523711103459E-2</v>
      </c>
      <c r="N29" s="106">
        <f t="shared" si="4"/>
        <v>0.94052847628889658</v>
      </c>
      <c r="O29" s="107">
        <v>0.7</v>
      </c>
      <c r="P29" s="109">
        <v>54</v>
      </c>
      <c r="Q29" s="109">
        <f t="shared" si="5"/>
        <v>810</v>
      </c>
      <c r="R29" s="109">
        <v>8</v>
      </c>
      <c r="S29" s="110">
        <f t="shared" si="6"/>
        <v>9.876543209876543E-3</v>
      </c>
      <c r="T29" s="111" t="s">
        <v>534</v>
      </c>
      <c r="U29" s="113">
        <v>1</v>
      </c>
      <c r="V29" s="113">
        <v>0.57140000000000002</v>
      </c>
      <c r="W29" s="186">
        <v>3</v>
      </c>
      <c r="X29" s="186">
        <v>3</v>
      </c>
      <c r="Y29" s="186">
        <v>4</v>
      </c>
      <c r="Z29" s="186">
        <v>4</v>
      </c>
      <c r="AA29" s="114">
        <v>54</v>
      </c>
      <c r="AB29" s="114">
        <v>41</v>
      </c>
      <c r="AC29" s="114">
        <v>25</v>
      </c>
      <c r="AD29" s="114">
        <v>16</v>
      </c>
      <c r="AE29" s="114">
        <v>23</v>
      </c>
      <c r="AF29" s="108">
        <v>11</v>
      </c>
      <c r="AG29" s="108">
        <v>31</v>
      </c>
      <c r="AH29" s="200" t="s">
        <v>619</v>
      </c>
      <c r="AI29" s="110">
        <v>0.77780000000000005</v>
      </c>
      <c r="AJ29" s="126">
        <v>3</v>
      </c>
      <c r="AK29" s="126">
        <v>18</v>
      </c>
      <c r="AL29" s="125">
        <f t="shared" si="0"/>
        <v>0.16666666666666666</v>
      </c>
      <c r="AM29" s="126">
        <v>2</v>
      </c>
      <c r="AN29" s="126">
        <v>18</v>
      </c>
      <c r="AO29" s="125">
        <f t="shared" si="7"/>
        <v>0.1111111111111111</v>
      </c>
      <c r="AP29" s="116">
        <v>36</v>
      </c>
      <c r="AQ29" s="116">
        <v>41</v>
      </c>
      <c r="AR29" s="117">
        <f t="shared" si="8"/>
        <v>0.87804878048780488</v>
      </c>
      <c r="AS29" s="118">
        <v>26</v>
      </c>
      <c r="AT29" s="118">
        <v>38</v>
      </c>
      <c r="AU29" s="119">
        <f t="shared" si="9"/>
        <v>0.68421052631578949</v>
      </c>
      <c r="AV29" s="173">
        <v>11</v>
      </c>
      <c r="AW29" s="173">
        <v>2</v>
      </c>
      <c r="AX29" s="174">
        <f t="shared" si="1"/>
        <v>0.18181818181818182</v>
      </c>
      <c r="AY29" s="122"/>
      <c r="AZ29" s="122"/>
      <c r="BA29" s="122"/>
      <c r="BB29" s="177">
        <v>37</v>
      </c>
      <c r="BC29" s="177">
        <v>34</v>
      </c>
      <c r="BD29" s="177">
        <v>29</v>
      </c>
      <c r="BE29" s="203">
        <v>0.91890000000000005</v>
      </c>
      <c r="BF29" s="178">
        <v>0.85289999999999999</v>
      </c>
      <c r="BG29" s="127">
        <v>0.33329999999999999</v>
      </c>
      <c r="BH29" s="172">
        <v>0.70269999999999999</v>
      </c>
      <c r="BI29" s="110">
        <v>0.1081</v>
      </c>
      <c r="BJ29" s="125">
        <v>0.37840000000000001</v>
      </c>
      <c r="BK29" s="118" t="s">
        <v>252</v>
      </c>
      <c r="BL29" s="195">
        <v>0.8</v>
      </c>
      <c r="BM29" s="195">
        <v>0.63</v>
      </c>
      <c r="BN29" s="243">
        <v>1</v>
      </c>
      <c r="BO29" s="120" t="s">
        <v>534</v>
      </c>
      <c r="BP29" s="120" t="s">
        <v>534</v>
      </c>
      <c r="BQ29" s="120" t="s">
        <v>534</v>
      </c>
      <c r="BR29" s="120" t="s">
        <v>534</v>
      </c>
      <c r="BS29" s="101">
        <v>9126</v>
      </c>
      <c r="BT29" s="101"/>
      <c r="BU29" s="136" t="s">
        <v>73</v>
      </c>
      <c r="BV29" s="133" t="s">
        <v>22</v>
      </c>
    </row>
    <row r="30" spans="1:123" ht="26" x14ac:dyDescent="0.15">
      <c r="A30" s="136" t="s">
        <v>11</v>
      </c>
      <c r="B30" s="133" t="s">
        <v>12</v>
      </c>
      <c r="C30" s="131" t="s">
        <v>359</v>
      </c>
      <c r="D30" s="104" t="s">
        <v>473</v>
      </c>
      <c r="E30" s="104" t="s">
        <v>535</v>
      </c>
      <c r="F30" s="104" t="s">
        <v>603</v>
      </c>
      <c r="G30" s="105" t="s">
        <v>534</v>
      </c>
      <c r="H30" s="105" t="s">
        <v>534</v>
      </c>
      <c r="I30" s="238">
        <v>6</v>
      </c>
      <c r="J30" s="197">
        <v>70810</v>
      </c>
      <c r="K30" s="198">
        <v>70810</v>
      </c>
      <c r="L30" s="198">
        <f t="shared" si="2"/>
        <v>0</v>
      </c>
      <c r="M30" s="106">
        <f t="shared" si="3"/>
        <v>0</v>
      </c>
      <c r="N30" s="106">
        <f t="shared" si="4"/>
        <v>1</v>
      </c>
      <c r="O30" s="107">
        <v>0.91</v>
      </c>
      <c r="P30" s="109">
        <v>15</v>
      </c>
      <c r="Q30" s="109">
        <f t="shared" si="5"/>
        <v>225</v>
      </c>
      <c r="R30" s="109">
        <v>1</v>
      </c>
      <c r="S30" s="110">
        <f t="shared" si="6"/>
        <v>4.4444444444444444E-3</v>
      </c>
      <c r="T30" s="111" t="s">
        <v>534</v>
      </c>
      <c r="U30" s="113">
        <v>1</v>
      </c>
      <c r="V30" s="113">
        <v>0</v>
      </c>
      <c r="W30" s="186">
        <v>3</v>
      </c>
      <c r="X30" s="186">
        <v>4</v>
      </c>
      <c r="Y30" s="186">
        <v>5</v>
      </c>
      <c r="Z30" s="186">
        <v>5</v>
      </c>
      <c r="AA30" s="114">
        <v>15</v>
      </c>
      <c r="AB30" s="114">
        <v>15</v>
      </c>
      <c r="AC30" s="114">
        <v>1</v>
      </c>
      <c r="AD30" s="114">
        <v>1</v>
      </c>
      <c r="AE30" s="114">
        <v>1</v>
      </c>
      <c r="AF30" s="108">
        <v>0</v>
      </c>
      <c r="AG30" s="108">
        <v>14</v>
      </c>
      <c r="AH30" s="200" t="s">
        <v>539</v>
      </c>
      <c r="AI30" s="110">
        <v>0.93330000000000002</v>
      </c>
      <c r="AJ30" s="126">
        <v>0</v>
      </c>
      <c r="AK30" s="126">
        <v>13</v>
      </c>
      <c r="AL30" s="125">
        <f t="shared" si="0"/>
        <v>0</v>
      </c>
      <c r="AM30" s="126">
        <v>11</v>
      </c>
      <c r="AN30" s="126">
        <v>13</v>
      </c>
      <c r="AO30" s="125">
        <f t="shared" si="7"/>
        <v>0.84615384615384615</v>
      </c>
      <c r="AP30" s="116">
        <v>13</v>
      </c>
      <c r="AQ30" s="116">
        <v>15</v>
      </c>
      <c r="AR30" s="117">
        <f t="shared" si="8"/>
        <v>0.8666666666666667</v>
      </c>
      <c r="AS30" s="118">
        <v>13</v>
      </c>
      <c r="AT30" s="118">
        <v>13</v>
      </c>
      <c r="AU30" s="119">
        <f t="shared" si="9"/>
        <v>1</v>
      </c>
      <c r="AV30" s="173">
        <v>1</v>
      </c>
      <c r="AW30" s="173">
        <v>0</v>
      </c>
      <c r="AX30" s="174">
        <f t="shared" si="1"/>
        <v>0</v>
      </c>
      <c r="AY30" s="122"/>
      <c r="AZ30" s="122"/>
      <c r="BA30" s="122"/>
      <c r="BB30" s="177">
        <v>14</v>
      </c>
      <c r="BC30" s="177">
        <v>14</v>
      </c>
      <c r="BD30" s="177">
        <v>14</v>
      </c>
      <c r="BE30" s="203">
        <v>1</v>
      </c>
      <c r="BF30" s="178">
        <v>1</v>
      </c>
      <c r="BG30" s="127">
        <v>1</v>
      </c>
      <c r="BH30" s="172">
        <v>1</v>
      </c>
      <c r="BI30" s="110">
        <v>0.5</v>
      </c>
      <c r="BJ30" s="125">
        <v>0.57140000000000002</v>
      </c>
      <c r="BK30" s="118" t="s">
        <v>252</v>
      </c>
      <c r="BL30" s="195" t="s">
        <v>164</v>
      </c>
      <c r="BM30" s="195" t="s">
        <v>164</v>
      </c>
      <c r="BN30" s="243">
        <v>1</v>
      </c>
      <c r="BO30" s="120" t="s">
        <v>534</v>
      </c>
      <c r="BP30" s="120" t="s">
        <v>534</v>
      </c>
      <c r="BQ30" s="120" t="s">
        <v>534</v>
      </c>
      <c r="BR30" s="120" t="s">
        <v>534</v>
      </c>
      <c r="BS30" s="101">
        <v>8281</v>
      </c>
      <c r="BT30" s="101"/>
      <c r="BU30" s="136" t="s">
        <v>11</v>
      </c>
      <c r="BV30" s="133" t="s">
        <v>12</v>
      </c>
    </row>
    <row r="31" spans="1:123" s="3" customFormat="1" ht="52" x14ac:dyDescent="0.15">
      <c r="A31" s="100" t="s">
        <v>149</v>
      </c>
      <c r="B31" s="134" t="s">
        <v>88</v>
      </c>
      <c r="C31" s="130" t="s">
        <v>359</v>
      </c>
      <c r="D31" s="104" t="s">
        <v>397</v>
      </c>
      <c r="E31" s="104" t="s">
        <v>497</v>
      </c>
      <c r="F31" s="104" t="s">
        <v>478</v>
      </c>
      <c r="G31" s="105" t="s">
        <v>534</v>
      </c>
      <c r="H31" s="105" t="s">
        <v>534</v>
      </c>
      <c r="I31" s="238">
        <v>3.5</v>
      </c>
      <c r="J31" s="197">
        <v>349372</v>
      </c>
      <c r="K31" s="198">
        <v>349372</v>
      </c>
      <c r="L31" s="198">
        <f t="shared" si="2"/>
        <v>0</v>
      </c>
      <c r="M31" s="106">
        <f t="shared" si="3"/>
        <v>0</v>
      </c>
      <c r="N31" s="106">
        <f t="shared" si="4"/>
        <v>1</v>
      </c>
      <c r="O31" s="107">
        <v>0.83</v>
      </c>
      <c r="P31" s="109">
        <v>99</v>
      </c>
      <c r="Q31" s="109">
        <f t="shared" si="5"/>
        <v>1485</v>
      </c>
      <c r="R31" s="109">
        <v>4</v>
      </c>
      <c r="S31" s="110">
        <f t="shared" si="6"/>
        <v>2.6936026936026937E-3</v>
      </c>
      <c r="T31" s="111" t="s">
        <v>534</v>
      </c>
      <c r="U31" s="113">
        <v>0.91039999999999999</v>
      </c>
      <c r="V31" s="113">
        <v>4.2900000000000001E-2</v>
      </c>
      <c r="W31" s="186">
        <v>4</v>
      </c>
      <c r="X31" s="186">
        <v>3</v>
      </c>
      <c r="Y31" s="186">
        <v>5</v>
      </c>
      <c r="Z31" s="186">
        <v>5</v>
      </c>
      <c r="AA31" s="114">
        <v>99</v>
      </c>
      <c r="AB31" s="114">
        <v>55</v>
      </c>
      <c r="AC31" s="114">
        <v>67</v>
      </c>
      <c r="AD31" s="114">
        <v>39</v>
      </c>
      <c r="AE31" s="114">
        <v>67</v>
      </c>
      <c r="AF31" s="108">
        <v>40</v>
      </c>
      <c r="AG31" s="123"/>
      <c r="AH31" s="123"/>
      <c r="AI31" s="110">
        <f>SUM(AF31/AC31)</f>
        <v>0.59701492537313428</v>
      </c>
      <c r="AJ31" s="126">
        <v>8</v>
      </c>
      <c r="AK31" s="126">
        <v>46</v>
      </c>
      <c r="AL31" s="125">
        <f t="shared" si="0"/>
        <v>0.17391304347826086</v>
      </c>
      <c r="AM31" s="126">
        <v>9</v>
      </c>
      <c r="AN31" s="126">
        <v>46</v>
      </c>
      <c r="AO31" s="125">
        <f t="shared" si="7"/>
        <v>0.19565217391304349</v>
      </c>
      <c r="AP31" s="116">
        <v>43</v>
      </c>
      <c r="AQ31" s="116">
        <v>55</v>
      </c>
      <c r="AR31" s="117">
        <f t="shared" si="8"/>
        <v>0.78181818181818186</v>
      </c>
      <c r="AS31" s="118">
        <v>70</v>
      </c>
      <c r="AT31" s="118">
        <v>76</v>
      </c>
      <c r="AU31" s="119">
        <f t="shared" si="9"/>
        <v>0.92105263157894735</v>
      </c>
      <c r="AV31" s="173">
        <v>37</v>
      </c>
      <c r="AW31" s="173">
        <v>2</v>
      </c>
      <c r="AX31" s="174">
        <f t="shared" si="1"/>
        <v>5.4054054054054057E-2</v>
      </c>
      <c r="AY31" s="122"/>
      <c r="AZ31" s="122"/>
      <c r="BA31" s="122"/>
      <c r="BB31" s="177">
        <v>87</v>
      </c>
      <c r="BC31" s="177">
        <v>60</v>
      </c>
      <c r="BD31" s="177">
        <v>57</v>
      </c>
      <c r="BE31" s="203">
        <v>0.68969999999999998</v>
      </c>
      <c r="BF31" s="178">
        <v>0.95</v>
      </c>
      <c r="BG31" s="127">
        <v>0.33329999999999999</v>
      </c>
      <c r="BH31" s="172">
        <v>0.37930000000000003</v>
      </c>
      <c r="BI31" s="110">
        <v>0.32179999999999997</v>
      </c>
      <c r="BJ31" s="125">
        <v>0.25290000000000001</v>
      </c>
      <c r="BK31" s="118" t="s">
        <v>252</v>
      </c>
      <c r="BL31" s="195">
        <v>0.89</v>
      </c>
      <c r="BM31" s="195">
        <v>0.97</v>
      </c>
      <c r="BN31" s="243">
        <v>1</v>
      </c>
      <c r="BO31" s="120" t="s">
        <v>534</v>
      </c>
      <c r="BP31" s="120" t="s">
        <v>534</v>
      </c>
      <c r="BQ31" s="120" t="s">
        <v>534</v>
      </c>
      <c r="BR31" s="120" t="s">
        <v>534</v>
      </c>
      <c r="BS31" s="101" t="s">
        <v>133</v>
      </c>
      <c r="BT31" s="101"/>
      <c r="BU31" s="136" t="s">
        <v>149</v>
      </c>
      <c r="BV31" s="134" t="s">
        <v>88</v>
      </c>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row>
    <row r="32" spans="1:123" ht="26" x14ac:dyDescent="0.15">
      <c r="A32" s="100" t="s">
        <v>149</v>
      </c>
      <c r="B32" s="134" t="s">
        <v>71</v>
      </c>
      <c r="C32" s="130" t="s">
        <v>359</v>
      </c>
      <c r="D32" s="104" t="s">
        <v>397</v>
      </c>
      <c r="E32" s="104" t="s">
        <v>497</v>
      </c>
      <c r="F32" s="104" t="s">
        <v>478</v>
      </c>
      <c r="G32" s="105" t="s">
        <v>534</v>
      </c>
      <c r="H32" s="105" t="s">
        <v>534</v>
      </c>
      <c r="I32" s="238">
        <v>3.5</v>
      </c>
      <c r="J32" s="197">
        <v>159730</v>
      </c>
      <c r="K32" s="198">
        <v>133815.48000000001</v>
      </c>
      <c r="L32" s="198">
        <f t="shared" si="2"/>
        <v>25914.51999999999</v>
      </c>
      <c r="M32" s="106">
        <f t="shared" si="3"/>
        <v>0.16223952920553428</v>
      </c>
      <c r="N32" s="106">
        <f t="shared" si="4"/>
        <v>0.83776047079446569</v>
      </c>
      <c r="O32" s="107">
        <v>0.9</v>
      </c>
      <c r="P32" s="109">
        <v>14</v>
      </c>
      <c r="Q32" s="109">
        <f t="shared" si="5"/>
        <v>210</v>
      </c>
      <c r="R32" s="109">
        <v>0</v>
      </c>
      <c r="S32" s="110">
        <f t="shared" si="6"/>
        <v>0</v>
      </c>
      <c r="T32" s="111" t="s">
        <v>534</v>
      </c>
      <c r="U32" s="113">
        <v>1</v>
      </c>
      <c r="V32" s="113">
        <v>0</v>
      </c>
      <c r="W32" s="186">
        <v>4</v>
      </c>
      <c r="X32" s="186">
        <v>3</v>
      </c>
      <c r="Y32" s="186">
        <v>5</v>
      </c>
      <c r="Z32" s="186">
        <v>5</v>
      </c>
      <c r="AA32" s="114">
        <v>14</v>
      </c>
      <c r="AB32" s="114">
        <v>13</v>
      </c>
      <c r="AC32" s="114">
        <v>3</v>
      </c>
      <c r="AD32" s="114">
        <v>3</v>
      </c>
      <c r="AE32" s="114">
        <v>3</v>
      </c>
      <c r="AF32" s="108">
        <v>2</v>
      </c>
      <c r="AG32" s="108">
        <v>11</v>
      </c>
      <c r="AH32" s="200" t="s">
        <v>527</v>
      </c>
      <c r="AI32" s="110">
        <v>0.92859999999999998</v>
      </c>
      <c r="AJ32" s="126">
        <v>3</v>
      </c>
      <c r="AK32" s="126">
        <v>12</v>
      </c>
      <c r="AL32" s="125">
        <f t="shared" si="0"/>
        <v>0.25</v>
      </c>
      <c r="AM32" s="126">
        <v>5</v>
      </c>
      <c r="AN32" s="126">
        <v>12</v>
      </c>
      <c r="AO32" s="125">
        <f t="shared" si="7"/>
        <v>0.41666666666666669</v>
      </c>
      <c r="AP32" s="116">
        <v>13</v>
      </c>
      <c r="AQ32" s="116">
        <v>13</v>
      </c>
      <c r="AR32" s="117">
        <f t="shared" si="8"/>
        <v>1</v>
      </c>
      <c r="AS32" s="118">
        <v>11</v>
      </c>
      <c r="AT32" s="118">
        <v>12</v>
      </c>
      <c r="AU32" s="119">
        <f t="shared" si="9"/>
        <v>0.91666666666666663</v>
      </c>
      <c r="AV32" s="173">
        <v>3</v>
      </c>
      <c r="AW32" s="173">
        <v>0</v>
      </c>
      <c r="AX32" s="174">
        <f t="shared" si="1"/>
        <v>0</v>
      </c>
      <c r="AY32" s="122"/>
      <c r="AZ32" s="122"/>
      <c r="BA32" s="122"/>
      <c r="BB32" s="177">
        <v>12</v>
      </c>
      <c r="BC32" s="177">
        <v>11</v>
      </c>
      <c r="BD32" s="177">
        <v>10</v>
      </c>
      <c r="BE32" s="203">
        <v>0.91669999999999996</v>
      </c>
      <c r="BF32" s="178">
        <v>0.90910000000000002</v>
      </c>
      <c r="BG32" s="127" t="s">
        <v>164</v>
      </c>
      <c r="BH32" s="172">
        <v>0.91669999999999996</v>
      </c>
      <c r="BI32" s="110">
        <v>0.33329999999999999</v>
      </c>
      <c r="BJ32" s="125">
        <v>0.25</v>
      </c>
      <c r="BK32" s="118" t="s">
        <v>252</v>
      </c>
      <c r="BL32" s="195">
        <v>0.89</v>
      </c>
      <c r="BM32" s="195">
        <v>0.97</v>
      </c>
      <c r="BN32" s="243">
        <v>1</v>
      </c>
      <c r="BO32" s="120" t="s">
        <v>534</v>
      </c>
      <c r="BP32" s="120" t="s">
        <v>534</v>
      </c>
      <c r="BQ32" s="120" t="s">
        <v>534</v>
      </c>
      <c r="BR32" s="120" t="s">
        <v>534</v>
      </c>
      <c r="BS32" s="101" t="s">
        <v>86</v>
      </c>
      <c r="BT32" s="101"/>
      <c r="BU32" s="136" t="s">
        <v>149</v>
      </c>
      <c r="BV32" s="134" t="s">
        <v>71</v>
      </c>
    </row>
    <row r="33" spans="1:75" ht="39" x14ac:dyDescent="0.15">
      <c r="A33" s="100" t="s">
        <v>149</v>
      </c>
      <c r="B33" s="134" t="s">
        <v>136</v>
      </c>
      <c r="C33" s="130" t="s">
        <v>354</v>
      </c>
      <c r="D33" s="104" t="s">
        <v>469</v>
      </c>
      <c r="E33" s="104" t="s">
        <v>502</v>
      </c>
      <c r="F33" s="104" t="s">
        <v>471</v>
      </c>
      <c r="G33" s="105" t="s">
        <v>534</v>
      </c>
      <c r="H33" s="105" t="s">
        <v>534</v>
      </c>
      <c r="I33" s="238">
        <v>3.5</v>
      </c>
      <c r="J33" s="197">
        <v>633234</v>
      </c>
      <c r="K33" s="198">
        <v>556711.25</v>
      </c>
      <c r="L33" s="198">
        <f t="shared" si="2"/>
        <v>76522.75</v>
      </c>
      <c r="M33" s="106">
        <f t="shared" si="3"/>
        <v>0.12084434821882591</v>
      </c>
      <c r="N33" s="106">
        <f t="shared" si="4"/>
        <v>0.87915565178117405</v>
      </c>
      <c r="O33" s="107">
        <v>0.9</v>
      </c>
      <c r="P33" s="109">
        <v>69</v>
      </c>
      <c r="Q33" s="109">
        <f t="shared" si="5"/>
        <v>1035</v>
      </c>
      <c r="R33" s="109">
        <v>3</v>
      </c>
      <c r="S33" s="110">
        <f t="shared" si="6"/>
        <v>2.8985507246376812E-3</v>
      </c>
      <c r="T33" s="111" t="s">
        <v>534</v>
      </c>
      <c r="U33" s="113">
        <v>0.69569999999999999</v>
      </c>
      <c r="V33" s="113">
        <v>0.1739</v>
      </c>
      <c r="W33" s="186">
        <v>4</v>
      </c>
      <c r="X33" s="186">
        <v>3</v>
      </c>
      <c r="Y33" s="186">
        <v>5</v>
      </c>
      <c r="Z33" s="186">
        <v>5</v>
      </c>
      <c r="AA33" s="114">
        <v>69</v>
      </c>
      <c r="AB33" s="114">
        <v>48</v>
      </c>
      <c r="AC33" s="114">
        <v>16</v>
      </c>
      <c r="AD33" s="114">
        <v>16</v>
      </c>
      <c r="AE33" s="114">
        <v>15</v>
      </c>
      <c r="AF33" s="108">
        <v>9</v>
      </c>
      <c r="AG33" s="108">
        <v>53</v>
      </c>
      <c r="AH33" s="200" t="s">
        <v>530</v>
      </c>
      <c r="AI33" s="110">
        <v>0.91779999999999995</v>
      </c>
      <c r="AJ33" s="126">
        <v>0</v>
      </c>
      <c r="AK33" s="126">
        <v>35</v>
      </c>
      <c r="AL33" s="125">
        <f t="shared" si="0"/>
        <v>0</v>
      </c>
      <c r="AM33" s="126">
        <v>11</v>
      </c>
      <c r="AN33" s="126">
        <v>35</v>
      </c>
      <c r="AO33" s="125">
        <f t="shared" si="7"/>
        <v>0.31428571428571428</v>
      </c>
      <c r="AP33" s="116">
        <v>38</v>
      </c>
      <c r="AQ33" s="116">
        <v>48</v>
      </c>
      <c r="AR33" s="117">
        <f t="shared" si="8"/>
        <v>0.79166666666666663</v>
      </c>
      <c r="AS33" s="118">
        <v>41</v>
      </c>
      <c r="AT33" s="118">
        <v>45</v>
      </c>
      <c r="AU33" s="119">
        <f t="shared" si="9"/>
        <v>0.91111111111111109</v>
      </c>
      <c r="AV33" s="173" t="s">
        <v>164</v>
      </c>
      <c r="AW33" s="124"/>
      <c r="AX33" s="174" t="e">
        <f t="shared" si="1"/>
        <v>#VALUE!</v>
      </c>
      <c r="AY33" s="122"/>
      <c r="AZ33" s="122"/>
      <c r="BA33" s="122"/>
      <c r="BB33" s="177">
        <v>69</v>
      </c>
      <c r="BC33" s="177">
        <v>91</v>
      </c>
      <c r="BD33" s="177">
        <v>53</v>
      </c>
      <c r="BE33" s="203">
        <v>0.8841</v>
      </c>
      <c r="BF33" s="178">
        <v>0.86890000000000001</v>
      </c>
      <c r="BG33" s="127">
        <v>1</v>
      </c>
      <c r="BH33" s="172">
        <v>0.63770000000000004</v>
      </c>
      <c r="BI33" s="110">
        <v>0.31879999999999997</v>
      </c>
      <c r="BJ33" s="125">
        <v>0.18840000000000001</v>
      </c>
      <c r="BK33" s="118" t="s">
        <v>252</v>
      </c>
      <c r="BL33" s="195">
        <v>0.89</v>
      </c>
      <c r="BM33" s="195">
        <v>0.97</v>
      </c>
      <c r="BN33" s="243">
        <v>1</v>
      </c>
      <c r="BO33" s="120" t="s">
        <v>534</v>
      </c>
      <c r="BP33" s="120" t="s">
        <v>534</v>
      </c>
      <c r="BQ33" s="120" t="s">
        <v>534</v>
      </c>
      <c r="BR33" s="120" t="s">
        <v>534</v>
      </c>
      <c r="BS33" s="101" t="s">
        <v>364</v>
      </c>
      <c r="BT33" s="101"/>
      <c r="BU33" s="136" t="s">
        <v>149</v>
      </c>
      <c r="BV33" s="134" t="s">
        <v>136</v>
      </c>
    </row>
    <row r="34" spans="1:75" ht="26" x14ac:dyDescent="0.15">
      <c r="A34" s="100" t="s">
        <v>150</v>
      </c>
      <c r="B34" s="134" t="s">
        <v>343</v>
      </c>
      <c r="C34" s="103" t="s">
        <v>361</v>
      </c>
      <c r="D34" s="104" t="s">
        <v>476</v>
      </c>
      <c r="E34" s="104" t="s">
        <v>515</v>
      </c>
      <c r="F34" s="104" t="s">
        <v>495</v>
      </c>
      <c r="G34" s="105" t="s">
        <v>534</v>
      </c>
      <c r="H34" s="105" t="s">
        <v>534</v>
      </c>
      <c r="I34" s="238">
        <v>7</v>
      </c>
      <c r="J34" s="197">
        <v>263454</v>
      </c>
      <c r="K34" s="198">
        <v>250800.18</v>
      </c>
      <c r="L34" s="198">
        <f t="shared" si="2"/>
        <v>12653.820000000007</v>
      </c>
      <c r="M34" s="106">
        <f t="shared" si="3"/>
        <v>4.8030472112778728E-2</v>
      </c>
      <c r="N34" s="106">
        <f t="shared" si="4"/>
        <v>0.95196952788722122</v>
      </c>
      <c r="O34" s="107" t="s">
        <v>540</v>
      </c>
      <c r="P34" s="109">
        <v>25</v>
      </c>
      <c r="Q34" s="109">
        <f t="shared" si="5"/>
        <v>375</v>
      </c>
      <c r="R34" s="109">
        <v>0</v>
      </c>
      <c r="S34" s="110">
        <f t="shared" si="6"/>
        <v>0</v>
      </c>
      <c r="T34" s="111" t="s">
        <v>534</v>
      </c>
      <c r="U34" s="113">
        <v>0.75</v>
      </c>
      <c r="V34" s="113">
        <v>0.5</v>
      </c>
      <c r="W34" s="186">
        <v>5</v>
      </c>
      <c r="X34" s="186">
        <v>4</v>
      </c>
      <c r="Y34" s="186">
        <v>5</v>
      </c>
      <c r="Z34" s="186">
        <v>4</v>
      </c>
      <c r="AA34" s="114">
        <v>25</v>
      </c>
      <c r="AB34" s="114">
        <v>19</v>
      </c>
      <c r="AC34" s="114">
        <v>4</v>
      </c>
      <c r="AD34" s="114">
        <v>4</v>
      </c>
      <c r="AE34" s="114">
        <v>4</v>
      </c>
      <c r="AF34" s="108">
        <v>1</v>
      </c>
      <c r="AG34" s="108">
        <v>21</v>
      </c>
      <c r="AH34" s="200" t="s">
        <v>528</v>
      </c>
      <c r="AI34" s="110">
        <v>0.88</v>
      </c>
      <c r="AJ34" s="126">
        <v>4</v>
      </c>
      <c r="AK34" s="126">
        <v>16</v>
      </c>
      <c r="AL34" s="125">
        <f t="shared" si="0"/>
        <v>0.25</v>
      </c>
      <c r="AM34" s="126">
        <v>6</v>
      </c>
      <c r="AN34" s="126">
        <v>16</v>
      </c>
      <c r="AO34" s="125">
        <f t="shared" si="7"/>
        <v>0.375</v>
      </c>
      <c r="AP34" s="116">
        <v>17</v>
      </c>
      <c r="AQ34" s="116">
        <v>19</v>
      </c>
      <c r="AR34" s="117">
        <f t="shared" si="8"/>
        <v>0.89473684210526316</v>
      </c>
      <c r="AS34" s="118">
        <v>13</v>
      </c>
      <c r="AT34" s="118">
        <v>17</v>
      </c>
      <c r="AU34" s="119">
        <f t="shared" si="9"/>
        <v>0.76470588235294112</v>
      </c>
      <c r="AV34" s="173">
        <v>6</v>
      </c>
      <c r="AW34" s="173">
        <v>0</v>
      </c>
      <c r="AX34" s="174">
        <f t="shared" si="1"/>
        <v>0</v>
      </c>
      <c r="AY34" s="122"/>
      <c r="AZ34" s="122"/>
      <c r="BA34" s="122"/>
      <c r="BB34" s="177">
        <v>24</v>
      </c>
      <c r="BC34" s="177">
        <v>24</v>
      </c>
      <c r="BD34" s="177">
        <v>24</v>
      </c>
      <c r="BE34" s="203">
        <v>1</v>
      </c>
      <c r="BF34" s="178">
        <v>1</v>
      </c>
      <c r="BG34" s="127" t="s">
        <v>164</v>
      </c>
      <c r="BH34" s="172">
        <v>0.79169999999999996</v>
      </c>
      <c r="BI34" s="110">
        <v>0.45829999999999999</v>
      </c>
      <c r="BJ34" s="125">
        <v>0.45829999999999999</v>
      </c>
      <c r="BK34" s="118" t="s">
        <v>252</v>
      </c>
      <c r="BL34" s="195">
        <v>0.92</v>
      </c>
      <c r="BM34" s="195">
        <v>0.93</v>
      </c>
      <c r="BN34" s="243">
        <v>1</v>
      </c>
      <c r="BO34" s="120" t="s">
        <v>534</v>
      </c>
      <c r="BP34" s="120" t="s">
        <v>534</v>
      </c>
      <c r="BQ34" s="120" t="s">
        <v>534</v>
      </c>
      <c r="BR34" s="120" t="s">
        <v>534</v>
      </c>
      <c r="BS34" s="101">
        <v>9481</v>
      </c>
      <c r="BT34" s="101"/>
      <c r="BU34" s="136" t="s">
        <v>150</v>
      </c>
      <c r="BV34" s="134" t="s">
        <v>343</v>
      </c>
    </row>
    <row r="35" spans="1:75" ht="26" x14ac:dyDescent="0.15">
      <c r="A35" s="100" t="s">
        <v>150</v>
      </c>
      <c r="B35" s="134" t="s">
        <v>344</v>
      </c>
      <c r="C35" s="103" t="s">
        <v>357</v>
      </c>
      <c r="D35" s="104" t="s">
        <v>472</v>
      </c>
      <c r="E35" s="104" t="s">
        <v>516</v>
      </c>
      <c r="F35" s="104" t="s">
        <v>490</v>
      </c>
      <c r="G35" s="105" t="s">
        <v>534</v>
      </c>
      <c r="H35" s="105" t="s">
        <v>534</v>
      </c>
      <c r="I35" s="238">
        <v>7</v>
      </c>
      <c r="J35" s="197">
        <v>190750</v>
      </c>
      <c r="K35" s="198">
        <v>175219.17</v>
      </c>
      <c r="L35" s="198">
        <f t="shared" si="2"/>
        <v>15530.829999999987</v>
      </c>
      <c r="M35" s="106">
        <f t="shared" si="3"/>
        <v>8.1419816513761401E-2</v>
      </c>
      <c r="N35" s="106">
        <f t="shared" si="4"/>
        <v>0.9185801834862386</v>
      </c>
      <c r="O35" s="107">
        <v>0.99</v>
      </c>
      <c r="P35" s="109">
        <v>14</v>
      </c>
      <c r="Q35" s="109">
        <f t="shared" si="5"/>
        <v>210</v>
      </c>
      <c r="R35" s="109">
        <v>0</v>
      </c>
      <c r="S35" s="110">
        <f t="shared" si="6"/>
        <v>0</v>
      </c>
      <c r="T35" s="111" t="s">
        <v>534</v>
      </c>
      <c r="U35" s="113">
        <v>0.66669999999999996</v>
      </c>
      <c r="V35" s="113">
        <v>0.66669999999999996</v>
      </c>
      <c r="W35" s="186">
        <v>5</v>
      </c>
      <c r="X35" s="186">
        <v>4</v>
      </c>
      <c r="Y35" s="186">
        <v>5</v>
      </c>
      <c r="Z35" s="186">
        <v>4</v>
      </c>
      <c r="AA35" s="114">
        <v>14</v>
      </c>
      <c r="AB35" s="114">
        <v>14</v>
      </c>
      <c r="AC35" s="114">
        <v>4</v>
      </c>
      <c r="AD35" s="114">
        <v>4</v>
      </c>
      <c r="AE35" s="114">
        <v>3</v>
      </c>
      <c r="AF35" s="108">
        <v>1</v>
      </c>
      <c r="AG35" s="108">
        <v>10</v>
      </c>
      <c r="AH35" s="200" t="s">
        <v>529</v>
      </c>
      <c r="AI35" s="110">
        <v>0.84619999999999995</v>
      </c>
      <c r="AJ35" s="126">
        <v>1</v>
      </c>
      <c r="AK35" s="126">
        <v>12</v>
      </c>
      <c r="AL35" s="125">
        <f t="shared" si="0"/>
        <v>8.3333333333333329E-2</v>
      </c>
      <c r="AM35" s="126">
        <v>3</v>
      </c>
      <c r="AN35" s="126">
        <v>12</v>
      </c>
      <c r="AO35" s="125">
        <f t="shared" si="7"/>
        <v>0.25</v>
      </c>
      <c r="AP35" s="116">
        <v>9</v>
      </c>
      <c r="AQ35" s="116">
        <v>14</v>
      </c>
      <c r="AR35" s="117">
        <f t="shared" si="8"/>
        <v>0.6428571428571429</v>
      </c>
      <c r="AS35" s="118">
        <v>10</v>
      </c>
      <c r="AT35" s="118">
        <v>11</v>
      </c>
      <c r="AU35" s="119">
        <f t="shared" si="9"/>
        <v>0.90909090909090906</v>
      </c>
      <c r="AV35" s="173">
        <v>1</v>
      </c>
      <c r="AW35" s="124">
        <v>1</v>
      </c>
      <c r="AX35" s="175">
        <f t="shared" si="1"/>
        <v>1</v>
      </c>
      <c r="AY35" s="122"/>
      <c r="AZ35" s="122"/>
      <c r="BA35" s="122"/>
      <c r="BB35" s="177">
        <v>14</v>
      </c>
      <c r="BC35" s="177">
        <v>14</v>
      </c>
      <c r="BD35" s="177">
        <v>14</v>
      </c>
      <c r="BE35" s="203">
        <v>1</v>
      </c>
      <c r="BF35" s="178">
        <v>1</v>
      </c>
      <c r="BG35" s="127">
        <v>1</v>
      </c>
      <c r="BH35" s="172">
        <v>1</v>
      </c>
      <c r="BI35" s="110">
        <v>0.42859999999999998</v>
      </c>
      <c r="BJ35" s="125">
        <v>0.35709999999999997</v>
      </c>
      <c r="BK35" s="118" t="s">
        <v>252</v>
      </c>
      <c r="BL35" s="195">
        <v>0.92</v>
      </c>
      <c r="BM35" s="195">
        <v>0.93</v>
      </c>
      <c r="BN35" s="243">
        <v>1</v>
      </c>
      <c r="BO35" s="120" t="s">
        <v>534</v>
      </c>
      <c r="BP35" s="120" t="s">
        <v>534</v>
      </c>
      <c r="BQ35" s="120" t="s">
        <v>534</v>
      </c>
      <c r="BR35" s="120" t="s">
        <v>534</v>
      </c>
      <c r="BS35" s="101" t="s">
        <v>408</v>
      </c>
      <c r="BT35" s="101"/>
      <c r="BU35" s="136" t="s">
        <v>150</v>
      </c>
      <c r="BV35" s="134" t="s">
        <v>344</v>
      </c>
    </row>
    <row r="36" spans="1:75" ht="26" x14ac:dyDescent="0.15">
      <c r="A36" s="100" t="s">
        <v>349</v>
      </c>
      <c r="B36" s="182" t="s">
        <v>151</v>
      </c>
      <c r="C36" s="103" t="s">
        <v>350</v>
      </c>
      <c r="D36" s="104" t="s">
        <v>477</v>
      </c>
      <c r="E36" s="104" t="s">
        <v>491</v>
      </c>
      <c r="F36" s="104" t="s">
        <v>492</v>
      </c>
      <c r="G36" s="105" t="s">
        <v>534</v>
      </c>
      <c r="H36" s="105" t="s">
        <v>534</v>
      </c>
      <c r="I36" s="238">
        <v>5.8</v>
      </c>
      <c r="J36" s="197">
        <v>1026639</v>
      </c>
      <c r="K36" s="198">
        <v>993696.02</v>
      </c>
      <c r="L36" s="198">
        <f t="shared" si="2"/>
        <v>32942.979999999981</v>
      </c>
      <c r="M36" s="106">
        <f t="shared" si="3"/>
        <v>3.2088182895837758E-2</v>
      </c>
      <c r="N36" s="106">
        <f t="shared" si="4"/>
        <v>0.9679118171041623</v>
      </c>
      <c r="O36" s="107">
        <v>0.93889999999999996</v>
      </c>
      <c r="P36" s="109">
        <v>252</v>
      </c>
      <c r="Q36" s="109">
        <f t="shared" si="5"/>
        <v>3780</v>
      </c>
      <c r="R36" s="109">
        <v>88</v>
      </c>
      <c r="S36" s="110">
        <f t="shared" si="6"/>
        <v>2.328042328042328E-2</v>
      </c>
      <c r="T36" s="111" t="s">
        <v>534</v>
      </c>
      <c r="U36" s="113">
        <v>0.94520000000000004</v>
      </c>
      <c r="V36" s="113">
        <v>0.64380000000000004</v>
      </c>
      <c r="W36" s="186">
        <v>3.8</v>
      </c>
      <c r="X36" s="186">
        <v>3.8</v>
      </c>
      <c r="Y36" s="186">
        <v>4</v>
      </c>
      <c r="Z36" s="186">
        <v>3.8</v>
      </c>
      <c r="AA36" s="114">
        <v>252</v>
      </c>
      <c r="AB36" s="114">
        <v>93</v>
      </c>
      <c r="AC36" s="114">
        <v>126</v>
      </c>
      <c r="AD36" s="114">
        <v>51</v>
      </c>
      <c r="AE36" s="114">
        <v>124</v>
      </c>
      <c r="AF36" s="108">
        <v>101</v>
      </c>
      <c r="AG36" s="123"/>
      <c r="AH36" s="123"/>
      <c r="AI36" s="110">
        <f>SUM(AF36/AC36)</f>
        <v>0.80158730158730163</v>
      </c>
      <c r="AJ36" s="126">
        <v>15</v>
      </c>
      <c r="AK36" s="126">
        <v>62</v>
      </c>
      <c r="AL36" s="125">
        <f t="shared" si="0"/>
        <v>0.24193548387096775</v>
      </c>
      <c r="AM36" s="126">
        <v>20</v>
      </c>
      <c r="AN36" s="126">
        <v>55</v>
      </c>
      <c r="AO36" s="125">
        <f t="shared" si="7"/>
        <v>0.36363636363636365</v>
      </c>
      <c r="AP36" s="116">
        <v>64</v>
      </c>
      <c r="AQ36" s="116">
        <v>93</v>
      </c>
      <c r="AR36" s="117">
        <f t="shared" si="8"/>
        <v>0.68817204301075274</v>
      </c>
      <c r="AS36" s="118">
        <v>171</v>
      </c>
      <c r="AT36" s="118">
        <v>178</v>
      </c>
      <c r="AU36" s="119">
        <f t="shared" si="9"/>
        <v>0.9606741573033708</v>
      </c>
      <c r="AV36" s="173" t="s">
        <v>164</v>
      </c>
      <c r="AW36" s="124"/>
      <c r="AX36" s="175" t="e">
        <f t="shared" si="1"/>
        <v>#VALUE!</v>
      </c>
      <c r="AY36" s="122"/>
      <c r="AZ36" s="122"/>
      <c r="BA36" s="122"/>
      <c r="BB36" s="177">
        <v>148</v>
      </c>
      <c r="BC36" s="177">
        <v>118</v>
      </c>
      <c r="BD36" s="177">
        <v>100</v>
      </c>
      <c r="BE36" s="203">
        <v>0.79730000000000001</v>
      </c>
      <c r="BF36" s="178">
        <v>0.67569999999999997</v>
      </c>
      <c r="BG36" s="127">
        <v>6.6699999999999995E-2</v>
      </c>
      <c r="BH36" s="172">
        <v>0.18240000000000001</v>
      </c>
      <c r="BI36" s="110">
        <v>7.4300000000000005E-2</v>
      </c>
      <c r="BJ36" s="125">
        <v>0.43240000000000001</v>
      </c>
      <c r="BK36" s="118" t="s">
        <v>252</v>
      </c>
      <c r="BL36" s="245">
        <v>0.9133</v>
      </c>
      <c r="BM36" s="195">
        <v>0.89</v>
      </c>
      <c r="BN36" s="243">
        <v>1</v>
      </c>
      <c r="BO36" s="120" t="s">
        <v>534</v>
      </c>
      <c r="BP36" s="120" t="s">
        <v>534</v>
      </c>
      <c r="BQ36" s="120" t="s">
        <v>534</v>
      </c>
      <c r="BR36" s="120" t="s">
        <v>534</v>
      </c>
      <c r="BS36" s="101" t="s">
        <v>365</v>
      </c>
      <c r="BT36" s="101"/>
      <c r="BU36" s="136" t="s">
        <v>349</v>
      </c>
      <c r="BV36" s="182" t="s">
        <v>151</v>
      </c>
    </row>
    <row r="37" spans="1:75" s="287" customFormat="1" x14ac:dyDescent="0.15">
      <c r="B37" s="288"/>
      <c r="C37" s="286"/>
      <c r="D37" s="286"/>
      <c r="E37" s="286"/>
      <c r="F37" s="286"/>
      <c r="G37" s="289"/>
      <c r="H37" s="289"/>
      <c r="I37" s="290"/>
      <c r="J37" s="291"/>
      <c r="K37" s="292"/>
      <c r="L37" s="292"/>
      <c r="M37" s="293"/>
      <c r="N37" s="293"/>
      <c r="O37" s="293"/>
      <c r="P37" s="294"/>
      <c r="Q37" s="294"/>
      <c r="R37" s="294"/>
      <c r="S37" s="293"/>
      <c r="T37" s="293"/>
      <c r="U37" s="293"/>
      <c r="V37" s="293"/>
      <c r="W37" s="295"/>
      <c r="X37" s="295"/>
      <c r="Y37" s="295"/>
      <c r="Z37" s="295"/>
      <c r="AA37" s="289"/>
      <c r="AB37" s="289"/>
      <c r="AC37" s="289"/>
      <c r="AD37" s="289"/>
      <c r="AE37" s="289"/>
      <c r="AF37" s="289"/>
      <c r="AG37" s="289"/>
      <c r="AH37" s="289"/>
      <c r="AI37" s="293"/>
      <c r="AJ37" s="289"/>
      <c r="AK37" s="289"/>
      <c r="AL37" s="293"/>
      <c r="AM37" s="289"/>
      <c r="AN37" s="289"/>
      <c r="AO37" s="293"/>
      <c r="AP37" s="289"/>
      <c r="AQ37" s="289"/>
      <c r="AR37" s="293"/>
      <c r="AS37" s="289"/>
      <c r="AT37" s="289"/>
      <c r="AU37" s="293"/>
      <c r="AV37" s="296"/>
      <c r="AW37" s="294"/>
      <c r="AX37" s="297"/>
      <c r="AY37" s="293"/>
      <c r="AZ37" s="293"/>
      <c r="BA37" s="293"/>
      <c r="BB37" s="298"/>
      <c r="BC37" s="298"/>
      <c r="BD37" s="298"/>
      <c r="BE37" s="299"/>
      <c r="BF37" s="300"/>
      <c r="BG37" s="300"/>
      <c r="BH37" s="300"/>
      <c r="BI37" s="293"/>
      <c r="BJ37" s="293"/>
      <c r="BK37" s="289"/>
      <c r="BL37" s="301"/>
      <c r="BM37" s="302"/>
      <c r="BN37" s="303"/>
      <c r="BO37" s="289"/>
      <c r="BP37" s="289"/>
      <c r="BQ37" s="289"/>
      <c r="BR37" s="289"/>
      <c r="BS37" s="286"/>
      <c r="BT37" s="286"/>
      <c r="BU37" s="304"/>
      <c r="BV37" s="288"/>
      <c r="BW37" s="304"/>
    </row>
    <row r="38" spans="1:75" x14ac:dyDescent="0.15">
      <c r="A38" s="285" t="s">
        <v>618</v>
      </c>
    </row>
    <row r="39" spans="1:75" ht="25.25" customHeight="1" x14ac:dyDescent="0.15">
      <c r="A39" s="100" t="s">
        <v>9</v>
      </c>
      <c r="B39" s="133" t="s">
        <v>27</v>
      </c>
      <c r="C39" s="103" t="s">
        <v>354</v>
      </c>
      <c r="D39" s="104" t="s">
        <v>469</v>
      </c>
      <c r="E39" s="104" t="s">
        <v>501</v>
      </c>
      <c r="F39" s="104" t="s">
        <v>489</v>
      </c>
      <c r="G39" s="105" t="s">
        <v>534</v>
      </c>
      <c r="H39" s="105" t="s">
        <v>534</v>
      </c>
      <c r="I39" s="238">
        <v>6</v>
      </c>
      <c r="J39" s="197">
        <v>132711</v>
      </c>
      <c r="K39" s="198">
        <v>108588</v>
      </c>
      <c r="L39" s="198">
        <f>SUM(J39-K39)</f>
        <v>24123</v>
      </c>
      <c r="M39" s="106">
        <f>SUM(L39/J39)</f>
        <v>0.18177091574925966</v>
      </c>
      <c r="N39" s="106">
        <f>SUM(100%-M39)</f>
        <v>0.81822908425074037</v>
      </c>
      <c r="O39" s="107">
        <v>0.7</v>
      </c>
      <c r="P39" s="109">
        <v>91</v>
      </c>
      <c r="Q39" s="109">
        <f>SUM(P39*15)</f>
        <v>1365</v>
      </c>
      <c r="R39" s="109">
        <v>4</v>
      </c>
      <c r="S39" s="110">
        <f>SUM(R39/Q39)</f>
        <v>2.9304029304029304E-3</v>
      </c>
      <c r="T39" s="111" t="s">
        <v>534</v>
      </c>
      <c r="U39" s="113">
        <v>0.73850000000000005</v>
      </c>
      <c r="V39" s="113">
        <v>0.95379999999999998</v>
      </c>
      <c r="W39" s="186">
        <v>4</v>
      </c>
      <c r="X39" s="186">
        <v>3</v>
      </c>
      <c r="Y39" s="186">
        <v>3</v>
      </c>
      <c r="Z39" s="186">
        <v>4</v>
      </c>
      <c r="AA39" s="114">
        <v>91</v>
      </c>
      <c r="AB39" s="114">
        <v>44</v>
      </c>
      <c r="AC39" s="114">
        <v>58</v>
      </c>
      <c r="AD39" s="114">
        <v>27</v>
      </c>
      <c r="AE39" s="114">
        <v>58</v>
      </c>
      <c r="AF39" s="108">
        <v>31</v>
      </c>
      <c r="AG39" s="123"/>
      <c r="AH39" s="123"/>
      <c r="AI39" s="110">
        <f>SUM(AF39/AC39)</f>
        <v>0.53448275862068961</v>
      </c>
      <c r="AJ39" s="126">
        <v>5</v>
      </c>
      <c r="AK39" s="126">
        <v>29</v>
      </c>
      <c r="AL39" s="125">
        <f>SUM(AJ39/AK39)</f>
        <v>0.17241379310344829</v>
      </c>
      <c r="AM39" s="126">
        <v>2</v>
      </c>
      <c r="AN39" s="126">
        <v>29</v>
      </c>
      <c r="AO39" s="125">
        <f>SUM(AM39/AN39)</f>
        <v>6.8965517241379309E-2</v>
      </c>
      <c r="AP39" s="116">
        <v>39</v>
      </c>
      <c r="AQ39" s="116">
        <v>44</v>
      </c>
      <c r="AR39" s="117">
        <f>SUM(AP39/AQ39)</f>
        <v>0.88636363636363635</v>
      </c>
      <c r="AS39" s="118">
        <v>58</v>
      </c>
      <c r="AT39" s="118">
        <v>59</v>
      </c>
      <c r="AU39" s="119">
        <f>SUM(AS39/AT39)</f>
        <v>0.98305084745762716</v>
      </c>
      <c r="AV39" s="173">
        <v>38</v>
      </c>
      <c r="AW39" s="173">
        <v>14</v>
      </c>
      <c r="AX39" s="174">
        <f>SUM(AW39/AV39)</f>
        <v>0.36842105263157893</v>
      </c>
      <c r="AY39" s="122"/>
      <c r="AZ39" s="122"/>
      <c r="BA39" s="122"/>
      <c r="BB39" s="177">
        <v>95</v>
      </c>
      <c r="BC39" s="177">
        <v>47</v>
      </c>
      <c r="BD39" s="177">
        <v>39</v>
      </c>
      <c r="BE39" s="203">
        <v>0.49469999999999997</v>
      </c>
      <c r="BF39" s="178">
        <v>0.82979999999999998</v>
      </c>
      <c r="BG39" s="127">
        <v>6.6699999999999995E-2</v>
      </c>
      <c r="BH39" s="172">
        <v>0.2316</v>
      </c>
      <c r="BI39" s="110">
        <v>0.21049999999999999</v>
      </c>
      <c r="BJ39" s="125">
        <v>0.22109999999999999</v>
      </c>
      <c r="BK39" s="118" t="s">
        <v>251</v>
      </c>
      <c r="BL39" s="195">
        <v>1</v>
      </c>
      <c r="BM39" s="195">
        <v>0.77</v>
      </c>
      <c r="BN39" s="243">
        <v>1</v>
      </c>
      <c r="BO39" s="120" t="s">
        <v>534</v>
      </c>
      <c r="BP39" s="120" t="s">
        <v>534</v>
      </c>
      <c r="BQ39" s="120" t="s">
        <v>534</v>
      </c>
      <c r="BR39" s="120" t="s">
        <v>534</v>
      </c>
      <c r="BS39" s="101" t="s">
        <v>134</v>
      </c>
      <c r="BT39" s="101"/>
      <c r="BU39" s="136" t="s">
        <v>9</v>
      </c>
      <c r="BV39" s="133" t="s">
        <v>27</v>
      </c>
    </row>
    <row r="40" spans="1:75" ht="26" x14ac:dyDescent="0.15">
      <c r="A40" s="100" t="s">
        <v>144</v>
      </c>
      <c r="B40" s="133" t="s">
        <v>10</v>
      </c>
      <c r="C40" s="103" t="s">
        <v>357</v>
      </c>
      <c r="D40" s="104" t="s">
        <v>493</v>
      </c>
      <c r="E40" s="104" t="s">
        <v>493</v>
      </c>
      <c r="F40" s="104" t="s">
        <v>494</v>
      </c>
      <c r="G40" s="105" t="s">
        <v>534</v>
      </c>
      <c r="H40" s="105" t="s">
        <v>534</v>
      </c>
      <c r="I40" s="238">
        <v>7</v>
      </c>
      <c r="J40" s="197">
        <v>118755</v>
      </c>
      <c r="K40" s="198">
        <v>118755</v>
      </c>
      <c r="L40" s="198">
        <f>SUM(J40-K40)</f>
        <v>0</v>
      </c>
      <c r="M40" s="106">
        <f>SUM(L40/J40)</f>
        <v>0</v>
      </c>
      <c r="N40" s="106">
        <f>SUM(100%-M40)</f>
        <v>1</v>
      </c>
      <c r="O40" s="107">
        <v>0.91</v>
      </c>
      <c r="P40" s="109">
        <v>11</v>
      </c>
      <c r="Q40" s="109">
        <f>SUM(P40*15)</f>
        <v>165</v>
      </c>
      <c r="R40" s="109">
        <v>0</v>
      </c>
      <c r="S40" s="110">
        <f>SUM(R40/Q40)</f>
        <v>0</v>
      </c>
      <c r="T40" s="111" t="s">
        <v>534</v>
      </c>
      <c r="U40" s="113">
        <v>0.375</v>
      </c>
      <c r="V40" s="113">
        <v>0</v>
      </c>
      <c r="W40" s="186">
        <v>4</v>
      </c>
      <c r="X40" s="186">
        <v>3</v>
      </c>
      <c r="Y40" s="186" t="s">
        <v>164</v>
      </c>
      <c r="Z40" s="186">
        <v>4</v>
      </c>
      <c r="AA40" s="114">
        <v>11</v>
      </c>
      <c r="AB40" s="114">
        <v>11</v>
      </c>
      <c r="AC40" s="114">
        <v>4</v>
      </c>
      <c r="AD40" s="114">
        <v>4</v>
      </c>
      <c r="AE40" s="114">
        <v>4</v>
      </c>
      <c r="AF40" s="108">
        <v>2</v>
      </c>
      <c r="AG40" s="123"/>
      <c r="AH40" s="123"/>
      <c r="AI40" s="110">
        <f>SUM(AF40/AC40)</f>
        <v>0.5</v>
      </c>
      <c r="AJ40" s="126">
        <v>2</v>
      </c>
      <c r="AK40" s="126">
        <v>7</v>
      </c>
      <c r="AL40" s="125">
        <f>SUM(AJ40/AK40)</f>
        <v>0.2857142857142857</v>
      </c>
      <c r="AM40" s="126">
        <v>1</v>
      </c>
      <c r="AN40" s="126">
        <v>7</v>
      </c>
      <c r="AO40" s="125">
        <f>SUM(AM40/AN40)</f>
        <v>0.14285714285714285</v>
      </c>
      <c r="AP40" s="116">
        <v>6</v>
      </c>
      <c r="AQ40" s="116">
        <v>11</v>
      </c>
      <c r="AR40" s="117">
        <f>SUM(AP40/AQ40)</f>
        <v>0.54545454545454541</v>
      </c>
      <c r="AS40" s="118">
        <v>7</v>
      </c>
      <c r="AT40" s="118">
        <v>7</v>
      </c>
      <c r="AU40" s="119">
        <f>SUM(AS40/AT40)</f>
        <v>1</v>
      </c>
      <c r="AV40" s="173">
        <v>1</v>
      </c>
      <c r="AW40" s="173">
        <v>0</v>
      </c>
      <c r="AX40" s="174">
        <f>SUM(AW40/AV40)</f>
        <v>0</v>
      </c>
      <c r="AY40" s="105"/>
      <c r="AZ40" s="112"/>
      <c r="BA40" s="179"/>
      <c r="BB40" s="122"/>
      <c r="BC40" s="122"/>
      <c r="BD40" s="122"/>
      <c r="BE40" s="202"/>
      <c r="BF40" s="122"/>
      <c r="BG40" s="127"/>
      <c r="BH40" s="172"/>
      <c r="BI40" s="110"/>
      <c r="BJ40" s="125"/>
      <c r="BK40" s="118" t="s">
        <v>251</v>
      </c>
      <c r="BL40" s="195">
        <v>0.84</v>
      </c>
      <c r="BM40" s="195">
        <v>0.77</v>
      </c>
      <c r="BN40" s="243">
        <v>1</v>
      </c>
      <c r="BO40" s="120" t="s">
        <v>534</v>
      </c>
      <c r="BP40" s="120" t="s">
        <v>534</v>
      </c>
      <c r="BQ40" s="120" t="s">
        <v>534</v>
      </c>
      <c r="BR40" s="120" t="s">
        <v>534</v>
      </c>
      <c r="BS40" s="101">
        <v>4945</v>
      </c>
      <c r="BT40" s="101"/>
      <c r="BU40" s="136" t="s">
        <v>144</v>
      </c>
      <c r="BV40" s="133" t="s">
        <v>10</v>
      </c>
    </row>
  </sheetData>
  <mergeCells count="7">
    <mergeCell ref="BO1:BR1"/>
    <mergeCell ref="AF1:AU1"/>
    <mergeCell ref="BG1:BJ1"/>
    <mergeCell ref="C1:I1"/>
    <mergeCell ref="J1:Z1"/>
    <mergeCell ref="AV1:BF1"/>
    <mergeCell ref="BK1:BN1"/>
  </mergeCells>
  <conditionalFormatting sqref="C6">
    <cfRule type="expression" dxfId="0" priority="9">
      <formula>OR(#REF!&gt;43100,AND(#REF!&lt;42736,#REF!&lt;&gt;""))</formula>
    </cfRule>
  </conditionalFormatting>
  <pageMargins left="0.25" right="0.25" top="0.25" bottom="0.25" header="0.3" footer="0.3"/>
  <pageSetup fitToWidth="0" fitToHeight="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0A697-CBCD-45B4-957F-179F56835A73}">
  <dimension ref="A1:T17"/>
  <sheetViews>
    <sheetView topLeftCell="A7" workbookViewId="0">
      <selection activeCell="E5" sqref="E5"/>
    </sheetView>
  </sheetViews>
  <sheetFormatPr baseColWidth="10" defaultColWidth="8.83203125" defaultRowHeight="15" x14ac:dyDescent="0.2"/>
  <cols>
    <col min="1" max="1" width="17" customWidth="1"/>
    <col min="2" max="2" width="34.5" customWidth="1"/>
    <col min="3" max="3" width="4.6640625" customWidth="1"/>
    <col min="4" max="4" width="27.1640625" customWidth="1"/>
    <col min="9" max="9" width="5.1640625" customWidth="1"/>
    <col min="10" max="10" width="16.1640625" customWidth="1"/>
  </cols>
  <sheetData>
    <row r="1" spans="1:20" ht="48" customHeight="1" thickBot="1" x14ac:dyDescent="0.25">
      <c r="A1" s="420" t="s">
        <v>280</v>
      </c>
      <c r="B1" s="421"/>
      <c r="D1" s="411" t="s">
        <v>289</v>
      </c>
      <c r="E1" s="411"/>
      <c r="F1" s="411"/>
      <c r="G1" s="411"/>
      <c r="H1" s="411"/>
      <c r="J1" s="411" t="s">
        <v>294</v>
      </c>
      <c r="K1" s="411"/>
      <c r="L1" s="411"/>
      <c r="M1" s="411"/>
      <c r="N1" s="411"/>
      <c r="O1" s="411"/>
      <c r="P1" s="411"/>
      <c r="Q1" s="411"/>
      <c r="R1" s="411"/>
      <c r="S1" s="411"/>
    </row>
    <row r="2" spans="1:20" ht="18" thickBot="1" x14ac:dyDescent="0.25">
      <c r="A2" s="166" t="s">
        <v>268</v>
      </c>
      <c r="B2" s="167" t="s">
        <v>269</v>
      </c>
      <c r="D2" s="170" t="s">
        <v>290</v>
      </c>
      <c r="E2" s="422" t="s">
        <v>292</v>
      </c>
      <c r="F2" s="422"/>
      <c r="G2" s="422"/>
      <c r="H2" s="422"/>
      <c r="J2" s="171" t="s">
        <v>295</v>
      </c>
      <c r="K2" s="410" t="s">
        <v>302</v>
      </c>
      <c r="L2" s="410"/>
      <c r="M2" s="410"/>
      <c r="N2" s="410"/>
      <c r="O2" s="410"/>
      <c r="P2" s="410"/>
      <c r="Q2" s="410"/>
      <c r="R2" s="410"/>
      <c r="S2" s="410"/>
    </row>
    <row r="3" spans="1:20" ht="79.5" customHeight="1" thickTop="1" thickBot="1" x14ac:dyDescent="0.25">
      <c r="A3" s="169" t="s">
        <v>460</v>
      </c>
      <c r="B3" s="165" t="s">
        <v>270</v>
      </c>
      <c r="D3" s="170" t="s">
        <v>291</v>
      </c>
      <c r="E3" s="422" t="s">
        <v>293</v>
      </c>
      <c r="F3" s="422"/>
      <c r="G3" s="422"/>
      <c r="H3" s="422"/>
      <c r="J3" s="170" t="s">
        <v>296</v>
      </c>
      <c r="K3" s="410" t="s">
        <v>297</v>
      </c>
      <c r="L3" s="410"/>
      <c r="M3" s="410"/>
      <c r="N3" s="410"/>
      <c r="O3" s="410"/>
      <c r="P3" s="410"/>
      <c r="Q3" s="410"/>
      <c r="R3" s="410"/>
      <c r="S3" s="410"/>
    </row>
    <row r="4" spans="1:20" ht="65" thickBot="1" x14ac:dyDescent="0.25">
      <c r="A4" s="169" t="s">
        <v>461</v>
      </c>
      <c r="B4" s="165" t="s">
        <v>272</v>
      </c>
      <c r="J4" s="171" t="s">
        <v>298</v>
      </c>
      <c r="K4" s="410" t="s">
        <v>299</v>
      </c>
      <c r="L4" s="410"/>
      <c r="M4" s="410"/>
      <c r="N4" s="410"/>
      <c r="O4" s="410"/>
      <c r="P4" s="410"/>
      <c r="Q4" s="410"/>
      <c r="R4" s="410"/>
      <c r="S4" s="410"/>
    </row>
    <row r="5" spans="1:20" ht="91.5" customHeight="1" thickBot="1" x14ac:dyDescent="0.25">
      <c r="A5" s="169" t="s">
        <v>271</v>
      </c>
      <c r="B5" s="165" t="s">
        <v>273</v>
      </c>
      <c r="J5" s="170" t="s">
        <v>300</v>
      </c>
      <c r="K5" s="410" t="s">
        <v>301</v>
      </c>
      <c r="L5" s="410"/>
      <c r="M5" s="410"/>
      <c r="N5" s="410"/>
      <c r="O5" s="410"/>
      <c r="P5" s="410"/>
      <c r="Q5" s="410"/>
      <c r="R5" s="410"/>
      <c r="S5" s="410"/>
    </row>
    <row r="6" spans="1:20" ht="65" thickBot="1" x14ac:dyDescent="0.25">
      <c r="A6" s="169" t="s">
        <v>274</v>
      </c>
      <c r="B6" s="165" t="s">
        <v>275</v>
      </c>
    </row>
    <row r="7" spans="1:20" ht="49" thickBot="1" x14ac:dyDescent="0.25">
      <c r="A7" s="169" t="s">
        <v>276</v>
      </c>
      <c r="B7" s="165" t="s">
        <v>277</v>
      </c>
    </row>
    <row r="8" spans="1:20" ht="33" thickBot="1" x14ac:dyDescent="0.25">
      <c r="A8" s="169" t="s">
        <v>278</v>
      </c>
      <c r="B8" s="165" t="s">
        <v>279</v>
      </c>
    </row>
    <row r="9" spans="1:20" ht="16" thickBot="1" x14ac:dyDescent="0.25"/>
    <row r="10" spans="1:20" ht="30.75" customHeight="1" thickBot="1" x14ac:dyDescent="0.25">
      <c r="A10" s="412" t="s">
        <v>306</v>
      </c>
      <c r="B10" s="413"/>
      <c r="D10" s="417" t="s">
        <v>316</v>
      </c>
      <c r="E10" s="418"/>
      <c r="F10" s="418"/>
      <c r="G10" s="418"/>
      <c r="H10" s="419"/>
      <c r="J10" s="426" t="s">
        <v>330</v>
      </c>
      <c r="K10" s="427"/>
      <c r="L10" s="427"/>
      <c r="M10" s="427"/>
      <c r="N10" s="427"/>
      <c r="O10" s="427"/>
      <c r="P10" s="427"/>
      <c r="Q10" s="427"/>
      <c r="R10" s="427"/>
      <c r="S10" s="427"/>
      <c r="T10" s="428"/>
    </row>
    <row r="11" spans="1:20" ht="49" thickBot="1" x14ac:dyDescent="0.25">
      <c r="A11" s="181" t="s">
        <v>312</v>
      </c>
      <c r="B11" s="171" t="s">
        <v>313</v>
      </c>
      <c r="D11" s="414" t="s">
        <v>317</v>
      </c>
      <c r="E11" s="415"/>
      <c r="F11" s="415"/>
      <c r="G11" s="415"/>
      <c r="H11" s="416"/>
      <c r="J11" s="423" t="s">
        <v>326</v>
      </c>
      <c r="K11" s="424"/>
      <c r="L11" s="424"/>
      <c r="M11" s="424"/>
      <c r="N11" s="424"/>
      <c r="O11" s="424"/>
      <c r="P11" s="424"/>
      <c r="Q11" s="424"/>
      <c r="R11" s="424"/>
      <c r="S11" s="424"/>
      <c r="T11" s="425"/>
    </row>
    <row r="12" spans="1:20" ht="33" thickBot="1" x14ac:dyDescent="0.25">
      <c r="A12" s="181" t="s">
        <v>308</v>
      </c>
      <c r="B12" s="171" t="s">
        <v>314</v>
      </c>
      <c r="D12" s="414" t="s">
        <v>319</v>
      </c>
      <c r="E12" s="415"/>
      <c r="F12" s="415"/>
      <c r="G12" s="415"/>
      <c r="H12" s="416"/>
      <c r="J12" s="423" t="s">
        <v>462</v>
      </c>
      <c r="K12" s="424"/>
      <c r="L12" s="424"/>
      <c r="M12" s="424"/>
      <c r="N12" s="424"/>
      <c r="O12" s="424"/>
      <c r="P12" s="424"/>
      <c r="Q12" s="424"/>
      <c r="R12" s="424"/>
      <c r="S12" s="424"/>
      <c r="T12" s="425"/>
    </row>
    <row r="13" spans="1:20" ht="33" thickBot="1" x14ac:dyDescent="0.25">
      <c r="A13" s="181" t="s">
        <v>309</v>
      </c>
      <c r="B13" s="171" t="s">
        <v>315</v>
      </c>
      <c r="D13" s="429" t="s">
        <v>318</v>
      </c>
      <c r="E13" s="430"/>
      <c r="F13" s="430"/>
      <c r="G13" s="430"/>
      <c r="H13" s="431"/>
      <c r="J13" s="423" t="s">
        <v>327</v>
      </c>
      <c r="K13" s="424"/>
      <c r="L13" s="424"/>
      <c r="M13" s="424"/>
      <c r="N13" s="424"/>
      <c r="O13" s="424"/>
      <c r="P13" s="424"/>
      <c r="Q13" s="424"/>
      <c r="R13" s="424"/>
      <c r="S13" s="424"/>
      <c r="T13" s="425"/>
    </row>
    <row r="14" spans="1:20" ht="57.75" customHeight="1" thickBot="1" x14ac:dyDescent="0.25">
      <c r="A14" s="180"/>
      <c r="D14" s="423" t="s">
        <v>320</v>
      </c>
      <c r="E14" s="424"/>
      <c r="F14" s="424"/>
      <c r="G14" s="424"/>
      <c r="H14" s="425"/>
      <c r="J14" s="423" t="s">
        <v>328</v>
      </c>
      <c r="K14" s="424"/>
      <c r="L14" s="424"/>
      <c r="M14" s="424"/>
      <c r="N14" s="424"/>
      <c r="O14" s="424"/>
      <c r="P14" s="424"/>
      <c r="Q14" s="424"/>
      <c r="R14" s="424"/>
      <c r="S14" s="424"/>
      <c r="T14" s="425"/>
    </row>
    <row r="15" spans="1:20" ht="45" customHeight="1" thickBot="1" x14ac:dyDescent="0.25">
      <c r="J15" s="423" t="s">
        <v>329</v>
      </c>
      <c r="K15" s="424"/>
      <c r="L15" s="424"/>
      <c r="M15" s="424"/>
      <c r="N15" s="424"/>
      <c r="O15" s="424"/>
      <c r="P15" s="424"/>
      <c r="Q15" s="424"/>
      <c r="R15" s="424"/>
      <c r="S15" s="424"/>
      <c r="T15" s="425"/>
    </row>
    <row r="16" spans="1:20" ht="46.5" customHeight="1" thickBot="1" x14ac:dyDescent="0.25">
      <c r="J16" s="423" t="s">
        <v>331</v>
      </c>
      <c r="K16" s="424"/>
      <c r="L16" s="424"/>
      <c r="M16" s="424"/>
      <c r="N16" s="424"/>
      <c r="O16" s="424"/>
      <c r="P16" s="424"/>
      <c r="Q16" s="424"/>
      <c r="R16" s="424"/>
      <c r="S16" s="424"/>
      <c r="T16" s="425"/>
    </row>
    <row r="17" spans="10:20" ht="26.25" customHeight="1" thickBot="1" x14ac:dyDescent="0.25">
      <c r="J17" s="423" t="s">
        <v>332</v>
      </c>
      <c r="K17" s="424"/>
      <c r="L17" s="424"/>
      <c r="M17" s="424"/>
      <c r="N17" s="424"/>
      <c r="O17" s="424"/>
      <c r="P17" s="424"/>
      <c r="Q17" s="424"/>
      <c r="R17" s="424"/>
      <c r="S17" s="424"/>
      <c r="T17" s="425"/>
    </row>
  </sheetData>
  <mergeCells count="23">
    <mergeCell ref="J16:T16"/>
    <mergeCell ref="J17:T17"/>
    <mergeCell ref="D12:H12"/>
    <mergeCell ref="D13:H13"/>
    <mergeCell ref="D14:H14"/>
    <mergeCell ref="J12:T12"/>
    <mergeCell ref="J13:T13"/>
    <mergeCell ref="J14:T14"/>
    <mergeCell ref="J15:T15"/>
    <mergeCell ref="K4:S4"/>
    <mergeCell ref="K5:S5"/>
    <mergeCell ref="J1:S1"/>
    <mergeCell ref="A10:B10"/>
    <mergeCell ref="D11:H11"/>
    <mergeCell ref="D10:H10"/>
    <mergeCell ref="A1:B1"/>
    <mergeCell ref="E2:H2"/>
    <mergeCell ref="E3:H3"/>
    <mergeCell ref="D1:H1"/>
    <mergeCell ref="K2:S2"/>
    <mergeCell ref="K3:S3"/>
    <mergeCell ref="J11:T11"/>
    <mergeCell ref="J10:T10"/>
  </mergeCells>
  <pageMargins left="0.7" right="0.7" top="0.75" bottom="0.75" header="0.3" footer="0.3"/>
  <pageSetup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4"/>
  <sheetViews>
    <sheetView zoomScale="150" zoomScaleNormal="150" workbookViewId="0">
      <selection activeCell="C44" sqref="C44:D44"/>
    </sheetView>
  </sheetViews>
  <sheetFormatPr baseColWidth="10" defaultColWidth="8.83203125" defaultRowHeight="15" x14ac:dyDescent="0.2"/>
  <cols>
    <col min="1" max="1" width="31.33203125" customWidth="1"/>
    <col min="2" max="2" width="22.83203125" style="7" customWidth="1"/>
    <col min="3" max="3" width="14" style="7" customWidth="1"/>
    <col min="4" max="4" width="12.5" style="7" customWidth="1"/>
    <col min="5" max="5" width="9.1640625" style="7"/>
  </cols>
  <sheetData>
    <row r="1" spans="1:6" ht="37.5" customHeight="1" x14ac:dyDescent="0.2">
      <c r="A1" s="432" t="s">
        <v>348</v>
      </c>
      <c r="B1" s="432"/>
      <c r="C1" s="189"/>
      <c r="D1" s="189"/>
    </row>
    <row r="2" spans="1:6" ht="29.25" customHeight="1" x14ac:dyDescent="0.2">
      <c r="A2" s="138" t="s">
        <v>72</v>
      </c>
      <c r="B2" s="187" t="s">
        <v>16</v>
      </c>
    </row>
    <row r="3" spans="1:6" ht="26.25" customHeight="1" x14ac:dyDescent="0.2">
      <c r="A3" s="139" t="s">
        <v>345</v>
      </c>
      <c r="B3" s="140" t="s">
        <v>346</v>
      </c>
    </row>
    <row r="4" spans="1:6" ht="30" x14ac:dyDescent="0.2">
      <c r="A4" s="139" t="s">
        <v>345</v>
      </c>
      <c r="B4" s="140" t="s">
        <v>347</v>
      </c>
    </row>
    <row r="5" spans="1:6" x14ac:dyDescent="0.2">
      <c r="B5" s="329" t="s">
        <v>666</v>
      </c>
    </row>
    <row r="6" spans="1:6" ht="29.25" customHeight="1" x14ac:dyDescent="0.2">
      <c r="A6" s="188" t="s">
        <v>367</v>
      </c>
      <c r="B6" s="190" t="s">
        <v>684</v>
      </c>
      <c r="C6" s="190" t="s">
        <v>663</v>
      </c>
      <c r="D6" s="190" t="s">
        <v>664</v>
      </c>
      <c r="E6" s="191" t="s">
        <v>368</v>
      </c>
    </row>
    <row r="7" spans="1:6" x14ac:dyDescent="0.2">
      <c r="A7" s="143" t="s">
        <v>369</v>
      </c>
      <c r="B7" s="138" t="s">
        <v>372</v>
      </c>
      <c r="C7" s="88" t="s">
        <v>370</v>
      </c>
      <c r="D7" s="88" t="s">
        <v>370</v>
      </c>
      <c r="E7" s="88" t="s">
        <v>370</v>
      </c>
    </row>
    <row r="8" spans="1:6" x14ac:dyDescent="0.2">
      <c r="A8" s="143" t="s">
        <v>72</v>
      </c>
      <c r="B8" s="138" t="s">
        <v>15</v>
      </c>
      <c r="C8" s="192"/>
      <c r="D8" s="88" t="s">
        <v>370</v>
      </c>
      <c r="E8" s="88" t="s">
        <v>370</v>
      </c>
    </row>
    <row r="9" spans="1:6" x14ac:dyDescent="0.2">
      <c r="A9" s="143" t="s">
        <v>371</v>
      </c>
      <c r="B9" s="138" t="s">
        <v>670</v>
      </c>
      <c r="C9" s="88" t="s">
        <v>370</v>
      </c>
      <c r="D9" s="88" t="s">
        <v>370</v>
      </c>
      <c r="E9" s="327"/>
      <c r="F9" s="329"/>
    </row>
    <row r="10" spans="1:6" x14ac:dyDescent="0.2">
      <c r="A10" s="143" t="s">
        <v>373</v>
      </c>
      <c r="B10" s="138" t="s">
        <v>374</v>
      </c>
      <c r="C10" s="88" t="s">
        <v>370</v>
      </c>
      <c r="D10" s="88" t="s">
        <v>370</v>
      </c>
      <c r="E10" s="327"/>
    </row>
    <row r="11" spans="1:6" x14ac:dyDescent="0.2">
      <c r="A11" s="143" t="s">
        <v>668</v>
      </c>
      <c r="B11" s="138" t="s">
        <v>671</v>
      </c>
      <c r="C11" s="88" t="s">
        <v>370</v>
      </c>
      <c r="D11" s="88" t="s">
        <v>370</v>
      </c>
      <c r="E11" s="327"/>
      <c r="F11" s="329"/>
    </row>
    <row r="12" spans="1:6" x14ac:dyDescent="0.2">
      <c r="A12" s="143" t="s">
        <v>375</v>
      </c>
      <c r="B12" s="138" t="s">
        <v>670</v>
      </c>
      <c r="C12" s="88" t="s">
        <v>370</v>
      </c>
      <c r="D12" s="88" t="s">
        <v>370</v>
      </c>
      <c r="E12" s="327"/>
      <c r="F12" s="329"/>
    </row>
    <row r="13" spans="1:6" x14ac:dyDescent="0.2">
      <c r="A13" s="143" t="s">
        <v>672</v>
      </c>
      <c r="B13" s="138" t="s">
        <v>669</v>
      </c>
      <c r="C13" s="88" t="s">
        <v>370</v>
      </c>
      <c r="D13" s="88" t="s">
        <v>370</v>
      </c>
      <c r="E13" s="327"/>
      <c r="F13" s="329"/>
    </row>
    <row r="14" spans="1:6" x14ac:dyDescent="0.2">
      <c r="A14" s="143" t="s">
        <v>377</v>
      </c>
      <c r="B14" s="138" t="s">
        <v>670</v>
      </c>
      <c r="C14" s="88" t="s">
        <v>370</v>
      </c>
      <c r="D14" s="88" t="s">
        <v>370</v>
      </c>
      <c r="E14" s="327"/>
      <c r="F14" s="329"/>
    </row>
    <row r="15" spans="1:6" x14ac:dyDescent="0.2">
      <c r="A15" s="143" t="s">
        <v>665</v>
      </c>
      <c r="B15" s="138" t="s">
        <v>673</v>
      </c>
      <c r="C15" s="330" t="s">
        <v>164</v>
      </c>
      <c r="D15" s="330" t="s">
        <v>164</v>
      </c>
      <c r="E15" s="328"/>
      <c r="F15" s="329"/>
    </row>
    <row r="16" spans="1:6" x14ac:dyDescent="0.2">
      <c r="A16" s="143" t="s">
        <v>667</v>
      </c>
      <c r="B16" s="138" t="s">
        <v>671</v>
      </c>
      <c r="C16" s="330" t="s">
        <v>164</v>
      </c>
      <c r="D16" s="330" t="s">
        <v>164</v>
      </c>
      <c r="E16" s="328"/>
      <c r="F16" s="329"/>
    </row>
    <row r="17" spans="1:6" x14ac:dyDescent="0.2">
      <c r="A17" s="143" t="s">
        <v>678</v>
      </c>
      <c r="B17" s="138" t="s">
        <v>673</v>
      </c>
      <c r="C17" s="330" t="s">
        <v>164</v>
      </c>
      <c r="D17" s="88" t="s">
        <v>370</v>
      </c>
      <c r="E17" s="328"/>
      <c r="F17" s="329"/>
    </row>
    <row r="18" spans="1:6" x14ac:dyDescent="0.2">
      <c r="A18" s="143" t="s">
        <v>674</v>
      </c>
      <c r="B18" s="138" t="s">
        <v>675</v>
      </c>
      <c r="C18" s="330" t="s">
        <v>164</v>
      </c>
      <c r="D18" s="330" t="s">
        <v>164</v>
      </c>
      <c r="E18" s="328"/>
      <c r="F18" s="329"/>
    </row>
    <row r="19" spans="1:6" ht="30" x14ac:dyDescent="0.2">
      <c r="A19" s="143" t="s">
        <v>378</v>
      </c>
      <c r="B19" s="187" t="s">
        <v>676</v>
      </c>
      <c r="C19" s="88" t="s">
        <v>370</v>
      </c>
      <c r="D19" s="88" t="s">
        <v>370</v>
      </c>
      <c r="E19" s="327"/>
    </row>
    <row r="20" spans="1:6" x14ac:dyDescent="0.2">
      <c r="A20" s="143" t="s">
        <v>681</v>
      </c>
      <c r="B20" s="187" t="s">
        <v>682</v>
      </c>
      <c r="C20" s="88" t="s">
        <v>370</v>
      </c>
      <c r="D20" s="88" t="s">
        <v>370</v>
      </c>
      <c r="E20" s="327"/>
    </row>
    <row r="21" spans="1:6" x14ac:dyDescent="0.2">
      <c r="A21" s="143" t="s">
        <v>683</v>
      </c>
      <c r="B21" s="187" t="s">
        <v>675</v>
      </c>
      <c r="C21" s="330" t="s">
        <v>164</v>
      </c>
      <c r="D21" s="330" t="s">
        <v>164</v>
      </c>
      <c r="E21" s="327"/>
    </row>
    <row r="22" spans="1:6" x14ac:dyDescent="0.2">
      <c r="A22" s="143" t="s">
        <v>692</v>
      </c>
      <c r="B22" s="187" t="s">
        <v>376</v>
      </c>
      <c r="C22" s="88" t="s">
        <v>370</v>
      </c>
      <c r="D22" s="88" t="s">
        <v>370</v>
      </c>
      <c r="E22" s="327"/>
    </row>
    <row r="23" spans="1:6" x14ac:dyDescent="0.2">
      <c r="A23" s="143" t="s">
        <v>379</v>
      </c>
      <c r="B23" s="138" t="s">
        <v>567</v>
      </c>
      <c r="C23" s="88" t="s">
        <v>370</v>
      </c>
      <c r="D23" s="88" t="s">
        <v>370</v>
      </c>
      <c r="E23" s="327"/>
    </row>
    <row r="24" spans="1:6" ht="30" x14ac:dyDescent="0.2">
      <c r="A24" s="143" t="s">
        <v>380</v>
      </c>
      <c r="B24" s="187" t="s">
        <v>677</v>
      </c>
      <c r="C24" s="88" t="s">
        <v>370</v>
      </c>
      <c r="D24" s="88" t="s">
        <v>370</v>
      </c>
      <c r="E24" s="327"/>
    </row>
    <row r="25" spans="1:6" x14ac:dyDescent="0.2">
      <c r="A25" s="143" t="s">
        <v>381</v>
      </c>
      <c r="B25" s="138" t="s">
        <v>374</v>
      </c>
      <c r="C25" s="88" t="s">
        <v>370</v>
      </c>
      <c r="D25" s="88" t="s">
        <v>370</v>
      </c>
      <c r="E25" s="327"/>
    </row>
    <row r="26" spans="1:6" x14ac:dyDescent="0.2">
      <c r="A26" s="143" t="s">
        <v>679</v>
      </c>
      <c r="B26" s="138" t="s">
        <v>673</v>
      </c>
      <c r="C26" s="330" t="s">
        <v>164</v>
      </c>
      <c r="D26" s="88" t="s">
        <v>370</v>
      </c>
      <c r="E26" s="327"/>
    </row>
    <row r="27" spans="1:6" x14ac:dyDescent="0.2">
      <c r="A27" s="143" t="s">
        <v>382</v>
      </c>
      <c r="B27" s="138" t="s">
        <v>376</v>
      </c>
      <c r="C27" s="88" t="s">
        <v>370</v>
      </c>
      <c r="D27" s="88" t="s">
        <v>370</v>
      </c>
      <c r="E27" s="327"/>
    </row>
    <row r="28" spans="1:6" ht="30" x14ac:dyDescent="0.2">
      <c r="A28" s="143" t="s">
        <v>383</v>
      </c>
      <c r="B28" s="187" t="s">
        <v>680</v>
      </c>
      <c r="C28" s="88" t="s">
        <v>370</v>
      </c>
      <c r="D28" s="88" t="s">
        <v>370</v>
      </c>
      <c r="E28" s="327"/>
    </row>
    <row r="29" spans="1:6" ht="30" x14ac:dyDescent="0.2">
      <c r="A29" s="143" t="s">
        <v>384</v>
      </c>
      <c r="B29" s="187" t="s">
        <v>685</v>
      </c>
      <c r="C29" s="88" t="s">
        <v>370</v>
      </c>
      <c r="D29" s="88" t="s">
        <v>370</v>
      </c>
      <c r="E29" s="327"/>
    </row>
    <row r="30" spans="1:6" ht="30" x14ac:dyDescent="0.2">
      <c r="A30" s="143" t="s">
        <v>385</v>
      </c>
      <c r="B30" s="187" t="s">
        <v>685</v>
      </c>
      <c r="C30" s="88" t="s">
        <v>370</v>
      </c>
      <c r="D30" s="88" t="s">
        <v>370</v>
      </c>
      <c r="E30" s="327"/>
    </row>
    <row r="31" spans="1:6" ht="30" x14ac:dyDescent="0.2">
      <c r="A31" s="143" t="s">
        <v>386</v>
      </c>
      <c r="B31" s="187" t="s">
        <v>686</v>
      </c>
      <c r="C31" s="88" t="s">
        <v>370</v>
      </c>
      <c r="D31" s="88" t="s">
        <v>370</v>
      </c>
      <c r="E31" s="327"/>
    </row>
    <row r="32" spans="1:6" ht="30" x14ac:dyDescent="0.2">
      <c r="A32" s="143" t="s">
        <v>387</v>
      </c>
      <c r="B32" s="187" t="s">
        <v>680</v>
      </c>
      <c r="C32" s="88" t="s">
        <v>370</v>
      </c>
      <c r="D32" s="88" t="s">
        <v>370</v>
      </c>
      <c r="E32" s="327"/>
    </row>
    <row r="33" spans="1:5" x14ac:dyDescent="0.2">
      <c r="A33" s="143" t="s">
        <v>687</v>
      </c>
      <c r="B33" s="187" t="s">
        <v>671</v>
      </c>
      <c r="C33" s="88" t="s">
        <v>370</v>
      </c>
      <c r="D33" s="88" t="s">
        <v>370</v>
      </c>
      <c r="E33" s="327"/>
    </row>
    <row r="34" spans="1:5" x14ac:dyDescent="0.2">
      <c r="A34" s="143" t="s">
        <v>688</v>
      </c>
      <c r="B34" s="187" t="s">
        <v>673</v>
      </c>
      <c r="C34" s="330" t="s">
        <v>164</v>
      </c>
      <c r="D34" s="330" t="s">
        <v>164</v>
      </c>
      <c r="E34" s="327"/>
    </row>
    <row r="35" spans="1:5" x14ac:dyDescent="0.2">
      <c r="A35" s="143" t="s">
        <v>388</v>
      </c>
      <c r="B35" s="138" t="s">
        <v>682</v>
      </c>
      <c r="C35" s="88" t="s">
        <v>370</v>
      </c>
      <c r="D35" s="88" t="s">
        <v>370</v>
      </c>
      <c r="E35" s="327"/>
    </row>
    <row r="36" spans="1:5" ht="30" x14ac:dyDescent="0.2">
      <c r="A36" s="143" t="s">
        <v>389</v>
      </c>
      <c r="B36" s="187" t="s">
        <v>677</v>
      </c>
      <c r="C36" s="88" t="s">
        <v>370</v>
      </c>
      <c r="D36" s="88" t="s">
        <v>370</v>
      </c>
      <c r="E36" s="327"/>
    </row>
    <row r="37" spans="1:5" x14ac:dyDescent="0.2">
      <c r="A37" s="143" t="s">
        <v>390</v>
      </c>
      <c r="B37" s="138" t="s">
        <v>376</v>
      </c>
      <c r="C37" s="88" t="s">
        <v>370</v>
      </c>
      <c r="D37" s="88" t="s">
        <v>370</v>
      </c>
      <c r="E37" s="327"/>
    </row>
    <row r="38" spans="1:5" x14ac:dyDescent="0.2">
      <c r="A38" s="143" t="s">
        <v>391</v>
      </c>
      <c r="B38" s="138" t="s">
        <v>682</v>
      </c>
      <c r="C38" s="88" t="s">
        <v>370</v>
      </c>
      <c r="D38" s="88" t="s">
        <v>370</v>
      </c>
      <c r="E38" s="327"/>
    </row>
    <row r="39" spans="1:5" ht="16" x14ac:dyDescent="0.2">
      <c r="A39" s="37" t="s">
        <v>690</v>
      </c>
      <c r="B39" s="138" t="s">
        <v>675</v>
      </c>
      <c r="C39" s="330" t="s">
        <v>164</v>
      </c>
      <c r="D39" s="330" t="s">
        <v>164</v>
      </c>
      <c r="E39" s="327"/>
    </row>
    <row r="40" spans="1:5" x14ac:dyDescent="0.2">
      <c r="A40" s="143" t="s">
        <v>392</v>
      </c>
      <c r="B40" s="138" t="s">
        <v>682</v>
      </c>
      <c r="C40" s="88" t="s">
        <v>370</v>
      </c>
      <c r="D40" s="88" t="s">
        <v>370</v>
      </c>
      <c r="E40" s="327"/>
    </row>
    <row r="41" spans="1:5" x14ac:dyDescent="0.2">
      <c r="A41" s="143" t="s">
        <v>689</v>
      </c>
      <c r="B41" s="138" t="s">
        <v>671</v>
      </c>
      <c r="C41" s="88" t="s">
        <v>370</v>
      </c>
      <c r="D41" s="88" t="s">
        <v>370</v>
      </c>
      <c r="E41" s="327"/>
    </row>
    <row r="42" spans="1:5" x14ac:dyDescent="0.2">
      <c r="A42" s="143" t="s">
        <v>393</v>
      </c>
      <c r="B42" s="138" t="s">
        <v>682</v>
      </c>
      <c r="C42" s="88" t="s">
        <v>370</v>
      </c>
      <c r="D42" s="88" t="s">
        <v>370</v>
      </c>
      <c r="E42" s="327"/>
    </row>
    <row r="43" spans="1:5" x14ac:dyDescent="0.2">
      <c r="A43" s="143" t="s">
        <v>394</v>
      </c>
      <c r="B43" s="138" t="s">
        <v>372</v>
      </c>
      <c r="C43" s="88" t="s">
        <v>370</v>
      </c>
      <c r="D43" s="88" t="s">
        <v>370</v>
      </c>
      <c r="E43" s="327"/>
    </row>
    <row r="44" spans="1:5" x14ac:dyDescent="0.2">
      <c r="A44" s="143" t="s">
        <v>691</v>
      </c>
      <c r="B44" s="138" t="s">
        <v>673</v>
      </c>
      <c r="C44" s="330" t="s">
        <v>164</v>
      </c>
      <c r="D44" s="330" t="s">
        <v>164</v>
      </c>
      <c r="E44" s="327"/>
    </row>
  </sheetData>
  <mergeCells count="1">
    <mergeCell ref="A1:B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Explanation</vt:lpstr>
      <vt:lpstr>Ranking</vt:lpstr>
      <vt:lpstr>Tiebreaker</vt:lpstr>
      <vt:lpstr>Scoring-Points</vt:lpstr>
      <vt:lpstr>Evaluation</vt:lpstr>
      <vt:lpstr>Data</vt:lpstr>
      <vt:lpstr>Additional Explanation</vt:lpstr>
      <vt:lpstr>No Data Collected</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Microsoft Office User</cp:lastModifiedBy>
  <cp:lastPrinted>2022-09-12T20:19:54Z</cp:lastPrinted>
  <dcterms:created xsi:type="dcterms:W3CDTF">2012-12-14T16:46:41Z</dcterms:created>
  <dcterms:modified xsi:type="dcterms:W3CDTF">2022-09-12T21:46:24Z</dcterms:modified>
</cp:coreProperties>
</file>